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0730" windowHeight="9780" activeTab="2"/>
  </bookViews>
  <sheets>
    <sheet name="รวม 66" sheetId="16" r:id="rId1"/>
    <sheet name="ชลบุรี" sheetId="9" r:id="rId2"/>
    <sheet name="ระยอง" sheetId="19" r:id="rId3"/>
    <sheet name="ฉะเชิงเทรา" sheetId="17" r:id="rId4"/>
    <sheet name="mask1" sheetId="7" state="hidden" r:id="rId5"/>
    <sheet name="mask2" sheetId="1" state="hidden" r:id="rId6"/>
  </sheets>
  <definedNames>
    <definedName name="_xlnm.Print_Area" localSheetId="2">ระยอง!$A$1:$G$29</definedName>
    <definedName name="_xlnm.Print_Titles" localSheetId="3">ฉะเชิงเทรา!$5:$6</definedName>
    <definedName name="_xlnm.Print_Titles" localSheetId="1">ชลบุรี!$5:$6</definedName>
    <definedName name="_xlnm.Print_Titles" localSheetId="0">'รวม 66'!$4:$5</definedName>
    <definedName name="_xlnm.Print_Titles" localSheetId="2">ระยอง!$5:$6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9" l="1"/>
  <c r="D24" i="19"/>
  <c r="D17" i="19"/>
  <c r="D16" i="19" s="1"/>
  <c r="D15" i="19" s="1"/>
  <c r="D14" i="19" s="1"/>
  <c r="D12" i="19"/>
  <c r="D11" i="19" s="1"/>
  <c r="D18" i="17"/>
  <c r="D17" i="17" s="1"/>
  <c r="D16" i="17" s="1"/>
  <c r="D14" i="17"/>
  <c r="D13" i="17" s="1"/>
  <c r="D11" i="17"/>
  <c r="D10" i="17" s="1"/>
  <c r="D75" i="16"/>
  <c r="D74" i="16" s="1"/>
  <c r="D73" i="16" s="1"/>
  <c r="D70" i="16"/>
  <c r="D68" i="16"/>
  <c r="D61" i="16"/>
  <c r="D59" i="16"/>
  <c r="D52" i="16"/>
  <c r="D51" i="16" s="1"/>
  <c r="D50" i="16" s="1"/>
  <c r="D49" i="16" s="1"/>
  <c r="D47" i="16"/>
  <c r="D46" i="16" s="1"/>
  <c r="D44" i="16"/>
  <c r="D43" i="16" s="1"/>
  <c r="D40" i="16"/>
  <c r="D39" i="16" s="1"/>
  <c r="D38" i="16" s="1"/>
  <c r="D35" i="16"/>
  <c r="D34" i="16" s="1"/>
  <c r="D33" i="16" s="1"/>
  <c r="D32" i="16" s="1"/>
  <c r="D30" i="16"/>
  <c r="D29" i="16" s="1"/>
  <c r="D27" i="16"/>
  <c r="D26" i="16" s="1"/>
  <c r="D23" i="16"/>
  <c r="D22" i="16" s="1"/>
  <c r="D20" i="16"/>
  <c r="D19" i="16" s="1"/>
  <c r="D17" i="16"/>
  <c r="D16" i="16" s="1"/>
  <c r="D14" i="16"/>
  <c r="D13" i="16" s="1"/>
  <c r="D11" i="16"/>
  <c r="D10" i="16" s="1"/>
  <c r="D66" i="16" l="1"/>
  <c r="D65" i="16" s="1"/>
  <c r="D64" i="16" s="1"/>
  <c r="D63" i="16" s="1"/>
  <c r="D42" i="16"/>
  <c r="D37" i="16" s="1"/>
  <c r="D25" i="16"/>
  <c r="D57" i="16"/>
  <c r="D56" i="16" s="1"/>
  <c r="D55" i="16" s="1"/>
  <c r="D54" i="16" s="1"/>
  <c r="D9" i="16"/>
  <c r="D22" i="19"/>
  <c r="D21" i="19" s="1"/>
  <c r="D20" i="19" s="1"/>
  <c r="D19" i="19" s="1"/>
  <c r="D9" i="19"/>
  <c r="D10" i="19"/>
  <c r="D9" i="17"/>
  <c r="D8" i="17" s="1"/>
  <c r="D8" i="16" l="1"/>
  <c r="D7" i="16" s="1"/>
  <c r="D6" i="16" s="1"/>
  <c r="D8" i="19"/>
  <c r="D7" i="19" s="1"/>
  <c r="D7" i="17"/>
  <c r="D43" i="9" l="1"/>
  <c r="D41" i="9"/>
  <c r="D34" i="9"/>
  <c r="D33" i="9" s="1"/>
  <c r="D32" i="9" s="1"/>
  <c r="D31" i="9" s="1"/>
  <c r="D29" i="9"/>
  <c r="D28" i="9" s="1"/>
  <c r="D26" i="9"/>
  <c r="D25" i="9" s="1"/>
  <c r="D22" i="9"/>
  <c r="D21" i="9" s="1"/>
  <c r="D20" i="9" s="1"/>
  <c r="D17" i="9"/>
  <c r="D16" i="9" s="1"/>
  <c r="D14" i="9"/>
  <c r="D13" i="9" s="1"/>
  <c r="D11" i="9"/>
  <c r="D10" i="9" s="1"/>
  <c r="D9" i="9" l="1"/>
  <c r="D8" i="9" s="1"/>
  <c r="D24" i="9"/>
  <c r="D19" i="9" s="1"/>
  <c r="D39" i="9"/>
  <c r="D38" i="9" s="1"/>
  <c r="D37" i="9" s="1"/>
  <c r="D36" i="9" s="1"/>
  <c r="D7" i="9" l="1"/>
</calcChain>
</file>

<file path=xl/sharedStrings.xml><?xml version="1.0" encoding="utf-8"?>
<sst xmlns="http://schemas.openxmlformats.org/spreadsheetml/2006/main" count="290" uniqueCount="95">
  <si>
    <t>หน่วย : บาท</t>
  </si>
  <si>
    <t>กระทรวง - หน่วยงาน - ผลผลิต/โครงการ</t>
  </si>
  <si>
    <t>ปริมาณ</t>
  </si>
  <si>
    <t>งบประมาณ</t>
  </si>
  <si>
    <t xml:space="preserve"> กิจกรรม - รายการ</t>
  </si>
  <si>
    <t>จำนวน</t>
  </si>
  <si>
    <t>หน่วยนับ</t>
  </si>
  <si>
    <t>จังหวัดและกลุ่มจังหวัด</t>
  </si>
  <si>
    <t>กลุ่มจังหวัดภาคตะวันออก 1</t>
  </si>
  <si>
    <t>งบรายจ่าย : งบลงทุน</t>
  </si>
  <si>
    <t>ระดับที่ 1 : ปรับปรุงถนนลาดยางแอสฟัลต์คอนกรีต สายแยกทางหลวงหมายเลข 3076 - บ้านไทรทอง ตำบลหนองไม้แก่น อำเภอแปลงยาว จังหวัดฉะเชิงเทรา เชื่อมต่อ ทางหลวงหมายเลข 331 ตำบลหนองเหียง อำเภอพนัสนิคม จังหวัดชลบุรี ผิวจราจรหนา 0.05 เมตร กว้าง 6.00-7.00 เมตร ไหล่ทางข้างละ 0.00-3.00 เมตร ระยะทาง 7.430 กิโลเมตร</t>
  </si>
  <si>
    <t>สายทาง</t>
  </si>
  <si>
    <t>ระดับที่ 1 : ปรับปรุงถนนลาดยางแอสฟัลต์คอนกรีตสาย แยกสายทางหลวงหมายเลข 331 เชื่อม ทางหลวงหมายเลข 3245 บ้านหนองปลาดุก ตำบลวังเย็น อำเภอแปลงยาว จังหวัดฉะเชิงเทรา ผิวจราจรหนา 0.05 เมตร กว้าง 6.00-7.00 เมตร ไหล่ทางข้างละ 0.00-3.00 เมตร ระยะทาง 10.750 กิโลเมตร</t>
  </si>
  <si>
    <t>ระดับที่ 1 : ปรับปรุงและซ่อมสร้างถนน สายแยกทางหลวงหมายเลข 344 – บ้านท่าจาม ตำบลหนองเสือช้าง อำเภอหนองใหญ่ จังหวัดชลบุรี เชื่อมต่อ ทางหลวงหมายเลข 3245 ตำบลหนองเสือช้าง อำเภอหนองใหญ่ จังหวัดชลบุรี ผิวจราจรคสล.กว้าง 6.00-7.00 เมตร ไหล่ทางข้างละ 0.00-2.50 เมตร ระยะทาง 2.450 กิโลเมตร</t>
  </si>
  <si>
    <t>ระดับที่ 1 : ปรับปรุงและซ่อมสร้างถนน สายแยกทางหลวงหมายเลข 3401 – บ้านคลองพลู ตำบลหนองใหญ่, ตำบลคลองพลู อำเภอหนองใหญ่ จังหวัดชลบุรี เชื่อมโยง ตำบลเขาน้อย อำเภอเขาชะเมา จังหวัดระยอง ผิวจราจร คอนกรีตเสริมเหล็ก กว้าง 6.00-7.00 เมตร ไหล่ทางข้างละ 0.00-2.50 เมตร ระยะทาง 3.500 กิโลเมตร</t>
  </si>
  <si>
    <t>ระดับที่ 1 : ปรับปรุงถนนสาย ทางหลวงหมายเลข 344 - บ้านอ่างแก้ว ตำบลหนองใหญ่ อำเภอหนองใหญ่ จังหวัดชลบุรี เชื่อมต่อ ทางหลวงหมายเลข 3245 ตำบลหนองใหญ่ อำเภอหนองใหญ่ จังหวัดชลบุรี ผิวจราจรแอสฟัลต์คอนกรีตหนา 0.05 เมตร กว้าง 6.00-7.00 เมตร ไหล่ทางข้างละ 0.00-2.50 เมตร ระยะทาง 2.400 กิโลเมตร</t>
  </si>
  <si>
    <t>ระดับที่ 1 : พัฒนาปรับปรุงขยายผิวจราจรลาดยาง สาย รย.5002 แยกทางหลวงชนบท รย.4005 – บ้านคลองยาง ตำบลเขาน้อย อำเภอเขาชะเมา จังหวัดระยอง เชื่อมเขต ตำบลบ่อทอง อำเภอบ่อทอง จังหวัดชลบุรี จากเดิมกว้าง 6.00 เมตร เป็นกว้าง 7.00 เมตร ไหล่ทางกว้างข้างละ 2.50 เมตร รวมทั้งสิ้น 12.00 เมตร ระยะทาง 5.000 กิโลเมตร พร้อมงานอำนวยความปลอดภัยป้ายจราจร/ไฟฟ้าแสงสว่างและระบบระบายน้ำ</t>
  </si>
  <si>
    <t>ระดับที่ 1 : ปรับปรุงถนนลาดยางแอสฟัลต์คอนกรีต สายแยกทางหลวงหมายเลข 3076 – บ้านธรรมรัตน์ใน ตำบลคลองตะเกรา อำเภอท่าตะเกียบ จังหวัดฉะเชิงเทรา เชื่อมทางหลวงหมายเลข 3245 ตำบลเกษตรสุวรรณ อำเภอบ่อทอง จังหวัดชลบุรี ผิวจราจรหนา 0.05 เมตร กว้าง 6.00-7.00 เมตร ไหล่ทางข้างละ 0.00-3.00 เมตร ระยะทาง 10.000 กิโลเมตร</t>
  </si>
  <si>
    <t>ระดับที่ 1 : ก่อสร้างสถานีสูบน้ำด้วยไฟฟ้าพร้อมระบบส่งน้ำบ้านหนองกวาง ตำบลวังหว้า อำเภอแกลง จังหวัดระยอง ระยะที่ 5 โดยก่อสร้างระบบท่อส่งน้ำความยาวประมาณ 0.936 กิโลเมตร พร้อมอาคารประกอบ 1 แห่ง</t>
  </si>
  <si>
    <t>แห่ง</t>
  </si>
  <si>
    <t>ระดับที่ 1 : ปรับปรุงและซ่อมสร้างถนน สายแยกทางหลวงหมายเลข 3144 – อ่างเก็บน้ำบางพระ ตำบลบางพระ อำเภอศรีราชา  จังหวัดชลบุรี ผิวจราจรแอสฟัลต์คอนกรีตหนา 0.05 เมตร กว้าง 6.00-7.00 เมตร ไหล่ทางข้างละ 0.00-2.50 เมตร ระยะทาง 6.900 กิโลเมตร</t>
  </si>
  <si>
    <t>ระดับที่ 1 : ก่อสร้างลานอเนกประสงค์ ระยะที่ 2 ตำบลบางปลาสร้อย อำเภอเมืองชลบุรี จังหวัดชลบุรี ขนาด 30.00x 54.00 เมตร พร้อมระบบไฟฟ้าส่องสว่าง</t>
  </si>
  <si>
    <t>ระดับที่ 1 : ก่อสร้างศูนย์บริการนักท่องเที่ยวและสิ่งอำนวยความสะดวกอื่นๆ</t>
  </si>
  <si>
    <t>งบรายจ่าย : งบดำเนินงาน</t>
  </si>
  <si>
    <t>ระดับที่ 1 : ค่าจ้างเหมาบริการ</t>
  </si>
  <si>
    <t>ระดับที่ 2 : ค่าจ้างเหมาจัดกิจกรรมเทศกาลสีสันแห่ง EEC เพื่อประชาสัมพันธ์และกระตุ้นการเดินทางท่องเที่ยวในกลุ่มจังหวัดภาคตะวันออก 1</t>
  </si>
  <si>
    <t/>
  </si>
  <si>
    <t>ระดับที่ 1 : วัสดุเชื้อเพลิงและหล่อลื่น</t>
  </si>
  <si>
    <t>ระดับที่ 1 : ค่าใช้จ่ายในการสัมมนาและฝึกอบรม</t>
  </si>
  <si>
    <t>ระดับที่ 2 : การฝึกอบรมสัมมนาประชาชนทั่วไป</t>
  </si>
  <si>
    <t>ระดับที่ 2 : ค่าจ้างเหมาจัดกิจกรรมทุ่นดักขยะปากแม่น้ำและคลองที่สำคัญก่อนไหลออกสู่ทะเล พื้นที่ป่าชายเลนจังหวัดระยอง</t>
  </si>
  <si>
    <t>งบรายจ่าย : งบรายจ่ายอื่น</t>
  </si>
  <si>
    <t>ระดับที่ 1 : ค่าใช้จ่ายในการบริหารงานกลุ่มจังหวัดแบบบูรณาการ</t>
  </si>
  <si>
    <t>ระดับที่ 1 : ค่าตอบแทนวิทยากรสัมมนาและฝึกอบรม</t>
  </si>
  <si>
    <t>ระดับที่ 2 : ค่าจ้างเหมาในการอบรมพัฒนาทักษะอาชีพให้กลุ่มเปราะบาง</t>
  </si>
  <si>
    <t>ระดับที่ 1 : วัสดุอื่นๆ</t>
  </si>
  <si>
    <t>รายงานตรวจสอบการแปรญัญติเพิ่มงบประมาณรายจ่าย (จำแนกตามรายละเอียดกิจกรรม) ประจำปีงบประมาณ พ.ศ. 25 fy</t>
  </si>
  <si>
    <t>min    dt.min_name</t>
  </si>
  <si>
    <t>agc    dt.agc_name</t>
  </si>
  <si>
    <t>output     dt.output_name</t>
  </si>
  <si>
    <t>รวมกิจกรรม         seq1 + dt.act_name</t>
  </si>
  <si>
    <t>กิจกรรมหลัก/รอง/สนับสนุน/ย่อย       seg2 dt.chk_act_name</t>
  </si>
  <si>
    <t>Obj       dt.objc_type_name</t>
  </si>
  <si>
    <t>item1     dt.chk_item_no_name</t>
  </si>
  <si>
    <t>format "#,##0"</t>
  </si>
  <si>
    <t>ประเด็นการพัฒนาที่ 1 พัฒนาพื้นที่เพื่อส่งเสริมการค้า การลงทุนอุตสาหกรรม มุ่งสู่เขตพัฒนาพิเศษภาคตะวันออกที่ดีและทันสมัย</t>
  </si>
  <si>
    <t>ประเด็นการพัฒนาที่ 2 พัฒนาพื้นที่ให้เป็นแหล่งผลิตสินค้าเกษตรที่ได้มาตรฐานและมีมูลค่าสูง</t>
  </si>
  <si>
    <t>ประเด็นการพัฒนาที่ 3 ส่งเสริมและพัฒนาสิ่งอำนวยความสะดวก สินค้า และการบริการด้านการท่องเที่ยว</t>
  </si>
  <si>
    <t>ประเด็นการพัฒนาที่ 4 ส่งเสริมและพัฒนาการบริหารจัดการทรัพยากรธรรมชาติและสิ่งแวดล้อม</t>
  </si>
  <si>
    <t>ประเด็นการพัฒนาที่ 5 พัฒนาทรัพยากรมนุษย์ในทุกช่วงวัยให้มีคุณภาพชีวิตที่ดี มีความมั่นคงปลอดภัย และส่งเสริมการเรียนรู้ตลอดช่วงชีวิต</t>
  </si>
  <si>
    <t>1.โครงการพัฒนาโครงสร้างพื้นฐานและระบบโลจิสติกส์เชื่อมโยงเข้าสู่พื้นที่อุตสาหกรรมรองรับเขตพัฒนาพิเศษภาคตะวันออก</t>
  </si>
  <si>
    <t>1.1 กิจกรรม : ปรับปรุงถนนลาดยางแอสฟัลต์คอนกรีต สายแยกทางหลวงหมายเลข 3076 - บ้านไทรทอง ตำบลหนองไม้แก่น อำเภอแปลงยาว จังหวัดฉะเชิงเทรา เชื่อมต่อ ทางหลวงหมายเลข 331 ตำบลหนองเหียง อำเภอพนัสนิคม จังหวัดชลบุรี</t>
  </si>
  <si>
    <t>1.2 กิจกรรม : ปรับปรุงถนนลาดยางแอสฟัลต์คอนกรีตสาย แยกสายทางหลวงหมายเลข 331 เชื่อม ทางหลวงหมายเลข 3245 บ้านหนองปลาดุก ตำบลวังเย็น อำเภอแปลงยาว จังหวัดฉะเชิงเทรา</t>
  </si>
  <si>
    <t>1.3 กิจกรรม : ปรับปรุงและซ่อมสร้างถนน สายแยกทางหลวงหมายเลข 344 – บ้านท่าจาม ตำบลหนองเสือช้าง อำเภอหนองใหญ่ จังหวัดชลบุรี</t>
  </si>
  <si>
    <t xml:space="preserve">1.4 กิจกรรม : ปรับปรุงและซ่อมสร้างถนน สายแยกทางหลวงหมายเลข 3401 – บ้านคลองพลู ตำบลหนองใหญ่, ตำบลคลองพลู อำเภอหนองใหญ่ จังหวัดชลบุรี </t>
  </si>
  <si>
    <t>1.5 กิจกรรม : ปรับปรุงถนนสาย ทางหลวงหมายเลข 344 - บ้านอ่างแก้ว ตำบลหนองใหญ่ อำเภอหนองใหญ่ จังหวัดชลบุรี</t>
  </si>
  <si>
    <t>2. โครงการพัฒนาและปรับปรุงเส้นทางคมนาคมเพื่อรองรับการขยายตัวด้านเศรษฐกิจและสังคม</t>
  </si>
  <si>
    <t>2.1 กิจกรรม : พัฒนาปรับปรุงขยายผิวจราจรลาดยาง สาย รย.5002 แยกทางหลวงชนบท รย.4005 – บ้านคลองยาง ตำบลเขาน้อย อำเภอเขาชะเมา จังหวัดระยอง เชื่อมเขต ตำบลบ่อทอง อำเภอบ่อทอง 
จังหวัดชลบุรี</t>
  </si>
  <si>
    <t xml:space="preserve">2.2 กิจกรรม : ปรับปรุงถนนลาดยางแอสฟัลต์คอนกรีต สายแยกทางหลวงหมายเลข 3076 – บ้านธรรมรัตน์ใน ตำบลคลองตะเกรา อำเภอท่าตะเกียบ จังหวัดฉะเชิงเทรา เชื่อมทางหลวงหมายเลข 3245 ตำบลเกษตรสุวรรณ อำเภอบ่อทอง จังหวัดชลบุรี </t>
  </si>
  <si>
    <t>1. โครงการพัฒนาโครงสร้างพื้นฐานและระบบการบริหารจัดการน้ำเพื่อส่งเสริมด้านการเกษตร</t>
  </si>
  <si>
    <t>1.1 กิจกรรม : ก่อสร้างสถานีสูบน้ำด้วยไฟฟ้าพร้อมระบบส่งน้ำบ้านหนองกวาง ระยะที่ 5</t>
  </si>
  <si>
    <t>1. โครงการพัฒนาโครงสร้างพื้นฐานด้านเส้นทางคมนาคมเชื่อมโยงเข้าสู่แหล่งท่องเที่ยว รองรับการขยายตัวภาคการท่องเที่ยว</t>
  </si>
  <si>
    <t xml:space="preserve">1.1 กิจกรรม : ปรับปรุงและซ่อมสร้างถนน สายแยกทางหลวงหมายเลข 3144 – อ่างเก็บน้ำบางพระ ตำบลบางพระ อำเภอศรีราชา  จังหวัดชลบุรี </t>
  </si>
  <si>
    <t>2. โครงการพัฒนาโครงสร้างพื้นฐาน สิ่งอำนวยความสะดวก เพื่อปรับปรุงแหล่งท่องเที่ยวภายในกลุ่มจังหวัดภาคตะวันออก 1</t>
  </si>
  <si>
    <t>2.1 กิจกรรม : ก่อสร้างลานอเนกประสงค์ ระยะที่ 2 ตำบลบางปลาสร้อย อำเภอเมืองชลบุรี จังหวัดชลบุรี</t>
  </si>
  <si>
    <t>2.2 กิจกรรม : ยกระดับแหล่งท่องเที่ยวอ่าวอัษฎางค์ (หาดถ้ำพัง) หมู่ที่ 3 ตำบลท่าเทววงษ์ อำเภอเกาะสีชัง จังหวัดชลบุรี</t>
  </si>
  <si>
    <t>3. โครงการส่งเสริมการท่องเที่ยว และยกระดับผลิตภัณฑ์สินค้าด้านการท่องเที่ยว</t>
  </si>
  <si>
    <t xml:space="preserve">3.1 กิจกรรม : สีสันอีอีซี (Colors of EEC) </t>
  </si>
  <si>
    <t>1. โครงการบริหารจัดการขยะที่ส่งผลกระทบต่อระบบนิเวศทางทะเลและชายฝั่งแบบมีส่วนร่วมอย่างยั่งยืน</t>
  </si>
  <si>
    <t xml:space="preserve">1.1 กิจกรรม : บริหารจัดการขยะที่ส่งผลกระทบต่อป่าชายเลนและในทะเลแบบมีส่วนร่วมอย่างยั่งยืนในเขตพื้นที่กลุ่มจังหวัดภาคตะวันออก 1  </t>
  </si>
  <si>
    <t>1.โครงการพัฒนาทรัพยากรมนุษย์ในทุกช่วงวัยให้มีคุณภาพชีวิตที่ดี และส่งเสริมการเรียนรู้ตลอดช่วงชีวิต</t>
  </si>
  <si>
    <t>2. กิจกรรมค่าใช้จ่ายในการบริหารงานกลุ่มจังหวัดแบบบูรณาการ</t>
  </si>
  <si>
    <t>1.1 กิจกรรม : พัฒนาคุณภาพชีวิตเด็ก เยาวชนและกลุ่มเปราะบางทางสังคมให้มีส่วนร่วมพัฒนาเศรษฐกิจของกลุ่มจังหวัดภาคตะวันออก 1</t>
  </si>
  <si>
    <t>2.1 กิจกรรม : ค่าใช้จ่ายในการบริหารงานกลุ่มจังหวัดแบบบูรณาการ</t>
  </si>
  <si>
    <t>หน่วยดำเนินการ</t>
  </si>
  <si>
    <t>แขวงทางหลวงชนบทฉะเชิงเทรา</t>
  </si>
  <si>
    <t>แขวงทางหลวงชนบทชลบุรี</t>
  </si>
  <si>
    <t>แขวงทางหลวงชนบทระยอง</t>
  </si>
  <si>
    <t>สำนักงานโยธาธิการและผังเมืองจังหวัดชลบุรี</t>
  </si>
  <si>
    <t>สำนักงานการท่องเที่ยวและกีฬาจังหวัดชลบุรี (เจ้าภาพ)
สำนักงานการท่องเที่ยวและกีฬาจังหวัดระยอง และจังหวัดฉะเชิงเทรา (หน่วยดำเนินการร่วม)</t>
  </si>
  <si>
    <t>สำนักงานทรัพยากรทางทะเลและชายฝั่งที่ 1 สำนักงานทรัพยากรทางทะเลและชายฝั่งที่ 2 และศูนย์วิจัยทรัพยากรทางทะเลและชายฝั่งอ่าวไทยฝั่งตะวันออก</t>
  </si>
  <si>
    <t>สำนักงานพัฒนาสังคมและความมั่นคงของมนุษย์จังหวัดชลบุรี (เจ้าภาพ)
สำนักงานพัฒนาสังคมและความมั่นคงของมนุษย์ของมนุษย์จังหวัดระยอง และจังหวัดฉะเชิงเทรา (หน่วยดำเนินการร่วม)</t>
  </si>
  <si>
    <t>โครงการตามร่างพระราชบัญญัติงบประมาณรายจ่ายประจำปีงบประมาณ พ.ศ. 2566 กลุ่มจังหวัดภาคตะวันออก 1</t>
  </si>
  <si>
    <t>จำนวน 5 ประเด็นการพัฒนา 8 โครงการ 14 กิจกรรม และ 1 ค่าใช้จ่ายในการบริหารงานกลุ่มจังหวัดแบบบูรณาการ</t>
  </si>
  <si>
    <t>(จังหวัดชลบุรี)</t>
  </si>
  <si>
    <t xml:space="preserve">จำนวน 3 ประเด็นการพัฒนา 5 โครงการ 8 กิจกรรม </t>
  </si>
  <si>
    <t>(จังหวัดระยอง)</t>
  </si>
  <si>
    <t xml:space="preserve">จำนวน 3 ประเด็นการพัฒนา 3 โครงการ 3 กิจกรรม </t>
  </si>
  <si>
    <t>(จังหวัดฉะเชิงเทรา)</t>
  </si>
  <si>
    <t xml:space="preserve">จำนวน 1 ประเด็นการพัฒนา 2 โครงการ 3 กิจกรรม </t>
  </si>
  <si>
    <t>จังหวัดชลบุรี</t>
  </si>
  <si>
    <t>จังหวัดระยอง</t>
  </si>
  <si>
    <t>จังหวัดฉะเชิงเทรา</t>
  </si>
  <si>
    <t>โครงการส่งน้ำและบำรุงรักษาประแสร์</t>
  </si>
  <si>
    <t>***เป็นโครงการที่เตรียมชี้แจงงบประมาณ***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</si>
</sst>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#,##0_-;_-* &quot;-  &quot;_-;_-@_-"/>
  </numFmts>
  <fonts count="9" x14ac:knownFonts="1">
    <font>
      <sz val="10"/>
      <name val="Arial"/>
    </font>
    <font>
      <sz val="16"/>
      <name val="DilleniaUPC"/>
      <family val="1"/>
    </font>
    <font>
      <b/>
      <sz val="18"/>
      <name val="DilleniaUPC"/>
      <family val="1"/>
    </font>
    <font>
      <b/>
      <sz val="16"/>
      <name val="DilleniaUPC"/>
      <family val="1"/>
    </font>
    <font>
      <sz val="16"/>
      <color theme="1"/>
      <name val="TH SarabunPSK"/>
      <family val="2"/>
    </font>
    <font>
      <sz val="18"/>
      <name val="DilleniaUPC"/>
      <family val="1"/>
    </font>
    <font>
      <sz val="18"/>
      <color theme="1"/>
      <name val="TH SarabunPSK"/>
      <family val="2"/>
    </font>
    <font>
      <sz val="24"/>
      <color rgb="FFFF0000"/>
      <name val="DilleniaUPC"/>
      <family val="1"/>
    </font>
    <font>
      <b/>
      <sz val="20"/>
      <name val="DilleniaUPC"/>
      <family val="1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0" fontId="3" fillId="3" borderId="7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3" fillId="3" borderId="6" xfId="0" applyNumberFormat="1" applyFont="1" applyFill="1" applyBorder="1" applyAlignment="1" applyProtection="1">
      <alignment horizontal="left" vertical="top" wrapText="1" indent="1"/>
    </xf>
    <xf numFmtId="0" fontId="3" fillId="0" borderId="6" xfId="0" applyNumberFormat="1" applyFont="1" applyFill="1" applyBorder="1" applyAlignment="1" applyProtection="1">
      <alignment horizontal="left" vertical="top" wrapText="1" indent="2"/>
    </xf>
    <xf numFmtId="0" fontId="3" fillId="0" borderId="6" xfId="0" applyNumberFormat="1" applyFont="1" applyFill="1" applyBorder="1" applyAlignment="1" applyProtection="1">
      <alignment horizontal="left" vertical="top" wrapText="1" indent="3"/>
    </xf>
    <xf numFmtId="0" fontId="1" fillId="0" borderId="6" xfId="0" applyNumberFormat="1" applyFont="1" applyFill="1" applyBorder="1" applyAlignment="1" applyProtection="1">
      <alignment horizontal="left" vertical="top" wrapText="1" indent="4"/>
    </xf>
    <xf numFmtId="0" fontId="1" fillId="0" borderId="6" xfId="0" applyNumberFormat="1" applyFont="1" applyFill="1" applyBorder="1" applyAlignment="1" applyProtection="1">
      <alignment horizontal="left" vertical="top" wrapText="1" indent="5"/>
    </xf>
    <xf numFmtId="0" fontId="1" fillId="0" borderId="6" xfId="0" applyNumberFormat="1" applyFont="1" applyFill="1" applyBorder="1" applyAlignment="1" applyProtection="1">
      <alignment horizontal="left" vertical="top" wrapText="1" indent="6"/>
    </xf>
    <xf numFmtId="187" fontId="2" fillId="2" borderId="4" xfId="0" applyNumberFormat="1" applyFont="1" applyFill="1" applyBorder="1" applyAlignment="1" applyProtection="1">
      <alignment horizontal="right" vertical="top" wrapText="1"/>
    </xf>
    <xf numFmtId="187" fontId="1" fillId="0" borderId="3" xfId="0" applyNumberFormat="1" applyFont="1" applyFill="1" applyBorder="1" applyAlignment="1" applyProtection="1">
      <alignment horizontal="right" vertical="top" wrapText="1"/>
    </xf>
    <xf numFmtId="187" fontId="1" fillId="0" borderId="7" xfId="0" applyNumberFormat="1" applyFont="1" applyFill="1" applyBorder="1" applyAlignment="1" applyProtection="1">
      <alignment horizontal="right" vertical="top" wrapText="1"/>
    </xf>
    <xf numFmtId="187" fontId="3" fillId="3" borderId="7" xfId="0" applyNumberFormat="1" applyFont="1" applyFill="1" applyBorder="1" applyAlignment="1" applyProtection="1">
      <alignment horizontal="right" vertical="top" wrapText="1"/>
    </xf>
    <xf numFmtId="187" fontId="3" fillId="0" borderId="7" xfId="0" applyNumberFormat="1" applyFont="1" applyFill="1" applyBorder="1" applyAlignment="1" applyProtection="1">
      <alignment horizontal="right" vertical="top" wrapText="1"/>
    </xf>
    <xf numFmtId="187" fontId="1" fillId="0" borderId="0" xfId="0" applyNumberFormat="1" applyFont="1" applyFill="1" applyBorder="1" applyAlignment="1" applyProtection="1">
      <alignment horizontal="right" vertical="top" wrapText="1"/>
    </xf>
    <xf numFmtId="187" fontId="1" fillId="0" borderId="4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left" vertical="top" wrapText="1" indent="7"/>
    </xf>
    <xf numFmtId="0" fontId="1" fillId="0" borderId="6" xfId="0" applyNumberFormat="1" applyFont="1" applyFill="1" applyBorder="1" applyAlignment="1" applyProtection="1">
      <alignment horizontal="left" vertical="top" wrapText="1" indent="8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3" fillId="3" borderId="7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0" fontId="3" fillId="4" borderId="6" xfId="0" applyNumberFormat="1" applyFont="1" applyFill="1" applyBorder="1" applyAlignment="1" applyProtection="1">
      <alignment horizontal="left" vertical="top" wrapText="1" indent="3"/>
    </xf>
    <xf numFmtId="0" fontId="1" fillId="5" borderId="6" xfId="0" applyNumberFormat="1" applyFont="1" applyFill="1" applyBorder="1" applyAlignment="1" applyProtection="1">
      <alignment horizontal="left" vertical="top" wrapText="1" indent="4"/>
    </xf>
    <xf numFmtId="0" fontId="1" fillId="6" borderId="6" xfId="0" applyNumberFormat="1" applyFont="1" applyFill="1" applyBorder="1" applyAlignment="1" applyProtection="1">
      <alignment horizontal="left" vertical="top" wrapText="1" indent="7"/>
    </xf>
    <xf numFmtId="0" fontId="3" fillId="7" borderId="6" xfId="0" applyNumberFormat="1" applyFont="1" applyFill="1" applyBorder="1" applyAlignment="1" applyProtection="1">
      <alignment horizontal="left" vertical="top" wrapText="1" indent="2"/>
    </xf>
    <xf numFmtId="0" fontId="1" fillId="0" borderId="4" xfId="0" applyNumberFormat="1" applyFont="1" applyFill="1" applyBorder="1" applyAlignment="1" applyProtection="1">
      <alignment horizontal="left" vertical="top" wrapText="1" indent="6"/>
    </xf>
    <xf numFmtId="187" fontId="1" fillId="0" borderId="8" xfId="0" applyNumberFormat="1" applyFont="1" applyFill="1" applyBorder="1" applyAlignment="1" applyProtection="1">
      <alignment horizontal="right" vertical="top" wrapText="1"/>
    </xf>
    <xf numFmtId="0" fontId="3" fillId="7" borderId="7" xfId="0" applyNumberFormat="1" applyFont="1" applyFill="1" applyBorder="1" applyAlignment="1" applyProtection="1">
      <alignment horizontal="center" vertical="top" wrapText="1"/>
    </xf>
    <xf numFmtId="187" fontId="3" fillId="7" borderId="7" xfId="0" applyNumberFormat="1" applyFont="1" applyFill="1" applyBorder="1" applyAlignment="1" applyProtection="1">
      <alignment horizontal="right" vertical="top" wrapText="1"/>
    </xf>
    <xf numFmtId="187" fontId="3" fillId="4" borderId="7" xfId="0" applyNumberFormat="1" applyFont="1" applyFill="1" applyBorder="1" applyAlignment="1" applyProtection="1">
      <alignment horizontal="right" vertical="top" wrapText="1"/>
    </xf>
    <xf numFmtId="187" fontId="1" fillId="5" borderId="7" xfId="0" applyNumberFormat="1" applyFont="1" applyFill="1" applyBorder="1" applyAlignment="1" applyProtection="1">
      <alignment horizontal="right" vertical="top" wrapText="1"/>
    </xf>
    <xf numFmtId="0" fontId="1" fillId="5" borderId="7" xfId="0" applyNumberFormat="1" applyFont="1" applyFill="1" applyBorder="1" applyAlignment="1" applyProtection="1">
      <alignment horizontal="center" vertical="top" wrapText="1"/>
    </xf>
    <xf numFmtId="0" fontId="1" fillId="5" borderId="6" xfId="0" applyNumberFormat="1" applyFont="1" applyFill="1" applyBorder="1" applyAlignment="1" applyProtection="1">
      <alignment vertical="top" wrapText="1"/>
    </xf>
    <xf numFmtId="0" fontId="1" fillId="0" borderId="9" xfId="0" applyNumberFormat="1" applyFont="1" applyFill="1" applyBorder="1" applyAlignment="1" applyProtection="1">
      <alignment vertical="top" wrapText="1"/>
    </xf>
    <xf numFmtId="0" fontId="1" fillId="7" borderId="6" xfId="0" applyNumberFormat="1" applyFont="1" applyFill="1" applyBorder="1" applyAlignment="1" applyProtection="1">
      <alignment vertical="top" wrapText="1"/>
    </xf>
    <xf numFmtId="0" fontId="1" fillId="4" borderId="6" xfId="0" applyNumberFormat="1" applyFont="1" applyFill="1" applyBorder="1" applyAlignment="1" applyProtection="1">
      <alignment vertical="top" wrapText="1"/>
    </xf>
    <xf numFmtId="187" fontId="1" fillId="0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vertical="top" wrapText="1"/>
    </xf>
    <xf numFmtId="0" fontId="1" fillId="9" borderId="5" xfId="0" applyNumberFormat="1" applyFont="1" applyFill="1" applyBorder="1" applyAlignment="1" applyProtection="1">
      <alignment vertical="top" wrapText="1"/>
    </xf>
    <xf numFmtId="0" fontId="2" fillId="9" borderId="5" xfId="0" applyNumberFormat="1" applyFont="1" applyFill="1" applyBorder="1" applyAlignment="1" applyProtection="1">
      <alignment vertical="top" wrapText="1"/>
    </xf>
    <xf numFmtId="0" fontId="2" fillId="9" borderId="5" xfId="0" applyNumberFormat="1" applyFont="1" applyFill="1" applyBorder="1" applyAlignment="1" applyProtection="1">
      <alignment horizontal="center" vertical="top" wrapText="1"/>
    </xf>
    <xf numFmtId="187" fontId="2" fillId="9" borderId="4" xfId="0" applyNumberFormat="1" applyFont="1" applyFill="1" applyBorder="1" applyAlignment="1" applyProtection="1">
      <alignment horizontal="right" vertical="top" wrapText="1"/>
    </xf>
    <xf numFmtId="0" fontId="1" fillId="9" borderId="0" xfId="0" applyNumberFormat="1" applyFont="1" applyFill="1" applyBorder="1" applyAlignment="1" applyProtection="1">
      <alignment vertical="top" wrapText="1"/>
    </xf>
    <xf numFmtId="0" fontId="1" fillId="7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0" fontId="1" fillId="10" borderId="0" xfId="0" applyNumberFormat="1" applyFont="1" applyFill="1" applyBorder="1" applyAlignment="1" applyProtection="1">
      <alignment vertical="center" wrapText="1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2" fillId="10" borderId="5" xfId="0" applyNumberFormat="1" applyFont="1" applyFill="1" applyBorder="1" applyAlignment="1" applyProtection="1">
      <alignment horizontal="center" vertical="center" wrapText="1"/>
    </xf>
    <xf numFmtId="0" fontId="2" fillId="10" borderId="3" xfId="0" applyNumberFormat="1" applyFont="1" applyFill="1" applyBorder="1" applyAlignment="1" applyProtection="1">
      <alignment horizontal="center" vertical="center" wrapText="1"/>
    </xf>
    <xf numFmtId="0" fontId="1" fillId="10" borderId="0" xfId="0" applyNumberFormat="1" applyFont="1" applyFill="1" applyBorder="1" applyAlignment="1" applyProtection="1">
      <alignment vertical="top" wrapText="1"/>
    </xf>
    <xf numFmtId="0" fontId="2" fillId="10" borderId="4" xfId="0" applyNumberFormat="1" applyFont="1" applyFill="1" applyBorder="1" applyAlignment="1" applyProtection="1">
      <alignment horizontal="center" vertical="top" wrapText="1"/>
    </xf>
    <xf numFmtId="0" fontId="2" fillId="10" borderId="5" xfId="0" applyNumberFormat="1" applyFont="1" applyFill="1" applyBorder="1" applyAlignment="1" applyProtection="1">
      <alignment horizontal="center" vertical="top" wrapText="1"/>
    </xf>
    <xf numFmtId="0" fontId="2" fillId="10" borderId="3" xfId="0" applyNumberFormat="1" applyFont="1" applyFill="1" applyBorder="1" applyAlignment="1" applyProtection="1">
      <alignment horizontal="center" vertical="top" wrapText="1"/>
    </xf>
    <xf numFmtId="187" fontId="1" fillId="8" borderId="1" xfId="0" applyNumberFormat="1" applyFont="1" applyFill="1" applyBorder="1" applyAlignment="1" applyProtection="1">
      <alignment vertical="top" wrapText="1"/>
    </xf>
    <xf numFmtId="0" fontId="4" fillId="5" borderId="6" xfId="0" applyFont="1" applyFill="1" applyBorder="1" applyAlignment="1">
      <alignment horizontal="left" vertical="top" wrapText="1"/>
    </xf>
    <xf numFmtId="187" fontId="1" fillId="0" borderId="6" xfId="0" applyNumberFormat="1" applyFont="1" applyFill="1" applyBorder="1" applyAlignment="1" applyProtection="1">
      <alignment horizontal="right" vertical="top" wrapText="1"/>
    </xf>
    <xf numFmtId="187" fontId="3" fillId="7" borderId="6" xfId="0" applyNumberFormat="1" applyFont="1" applyFill="1" applyBorder="1" applyAlignment="1" applyProtection="1">
      <alignment horizontal="right" vertical="top" wrapText="1"/>
    </xf>
    <xf numFmtId="0" fontId="2" fillId="3" borderId="7" xfId="0" applyNumberFormat="1" applyFont="1" applyFill="1" applyBorder="1" applyAlignment="1" applyProtection="1">
      <alignment horizontal="center" vertical="top" wrapText="1"/>
    </xf>
    <xf numFmtId="187" fontId="2" fillId="3" borderId="7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8" borderId="1" xfId="0" applyNumberFormat="1" applyFont="1" applyFill="1" applyBorder="1" applyAlignment="1" applyProtection="1">
      <alignment vertical="top" wrapText="1"/>
    </xf>
    <xf numFmtId="0" fontId="2" fillId="7" borderId="6" xfId="0" applyNumberFormat="1" applyFont="1" applyFill="1" applyBorder="1" applyAlignment="1" applyProtection="1">
      <alignment horizontal="left" vertical="top" wrapText="1" indent="2"/>
    </xf>
    <xf numFmtId="0" fontId="2" fillId="7" borderId="7" xfId="0" applyNumberFormat="1" applyFont="1" applyFill="1" applyBorder="1" applyAlignment="1" applyProtection="1">
      <alignment horizontal="center" vertical="top" wrapText="1"/>
    </xf>
    <xf numFmtId="187" fontId="2" fillId="7" borderId="7" xfId="0" applyNumberFormat="1" applyFont="1" applyFill="1" applyBorder="1" applyAlignment="1" applyProtection="1">
      <alignment horizontal="right" vertical="top" wrapText="1"/>
    </xf>
    <xf numFmtId="0" fontId="5" fillId="7" borderId="6" xfId="0" applyNumberFormat="1" applyFont="1" applyFill="1" applyBorder="1" applyAlignment="1" applyProtection="1">
      <alignment vertical="top" wrapText="1"/>
    </xf>
    <xf numFmtId="0" fontId="2" fillId="4" borderId="6" xfId="0" applyNumberFormat="1" applyFont="1" applyFill="1" applyBorder="1" applyAlignment="1" applyProtection="1">
      <alignment horizontal="left" vertical="top" wrapText="1" indent="3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187" fontId="2" fillId="4" borderId="7" xfId="0" applyNumberFormat="1" applyFont="1" applyFill="1" applyBorder="1" applyAlignment="1" applyProtection="1">
      <alignment horizontal="right" vertical="top" wrapText="1"/>
    </xf>
    <xf numFmtId="0" fontId="5" fillId="4" borderId="6" xfId="0" applyNumberFormat="1" applyFont="1" applyFill="1" applyBorder="1" applyAlignment="1" applyProtection="1">
      <alignment vertical="top" wrapText="1"/>
    </xf>
    <xf numFmtId="0" fontId="5" fillId="5" borderId="6" xfId="0" applyNumberFormat="1" applyFont="1" applyFill="1" applyBorder="1" applyAlignment="1" applyProtection="1">
      <alignment horizontal="left" vertical="top" wrapText="1" indent="4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187" fontId="5" fillId="5" borderId="7" xfId="0" applyNumberFormat="1" applyFont="1" applyFill="1" applyBorder="1" applyAlignment="1" applyProtection="1">
      <alignment horizontal="right" vertical="top" wrapText="1"/>
    </xf>
    <xf numFmtId="0" fontId="5" fillId="5" borderId="6" xfId="0" applyNumberFormat="1" applyFont="1" applyFill="1" applyBorder="1" applyAlignment="1" applyProtection="1">
      <alignment vertical="top" wrapText="1"/>
    </xf>
    <xf numFmtId="0" fontId="5" fillId="0" borderId="6" xfId="0" applyNumberFormat="1" applyFont="1" applyFill="1" applyBorder="1" applyAlignment="1" applyProtection="1">
      <alignment horizontal="left" vertical="top" wrapText="1" indent="5"/>
    </xf>
    <xf numFmtId="187" fontId="5" fillId="0" borderId="7" xfId="0" applyNumberFormat="1" applyFont="1" applyFill="1" applyBorder="1" applyAlignment="1" applyProtection="1">
      <alignment horizontal="right" vertical="top" wrapText="1"/>
    </xf>
    <xf numFmtId="0" fontId="5" fillId="0" borderId="6" xfId="0" applyNumberFormat="1" applyFont="1" applyFill="1" applyBorder="1" applyAlignment="1" applyProtection="1">
      <alignment vertical="top" wrapText="1"/>
    </xf>
    <xf numFmtId="0" fontId="5" fillId="0" borderId="6" xfId="0" applyNumberFormat="1" applyFont="1" applyFill="1" applyBorder="1" applyAlignment="1" applyProtection="1">
      <alignment horizontal="left" vertical="top" wrapText="1" indent="6"/>
    </xf>
    <xf numFmtId="0" fontId="5" fillId="7" borderId="0" xfId="0" applyNumberFormat="1" applyFont="1" applyFill="1" applyBorder="1" applyAlignment="1" applyProtection="1">
      <alignment vertical="top" wrapText="1"/>
    </xf>
    <xf numFmtId="0" fontId="6" fillId="5" borderId="6" xfId="0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left" vertical="top" wrapText="1" indent="7"/>
    </xf>
    <xf numFmtId="0" fontId="5" fillId="0" borderId="4" xfId="0" applyNumberFormat="1" applyFont="1" applyFill="1" applyBorder="1" applyAlignment="1" applyProtection="1">
      <alignment horizontal="left" vertical="top" wrapText="1" indent="7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187" fontId="5" fillId="0" borderId="8" xfId="0" applyNumberFormat="1" applyFont="1" applyFill="1" applyBorder="1" applyAlignment="1" applyProtection="1">
      <alignment horizontal="right"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8" fillId="3" borderId="6" xfId="0" applyNumberFormat="1" applyFont="1" applyFill="1" applyBorder="1" applyAlignment="1" applyProtection="1">
      <alignment horizontal="left" vertical="top" wrapText="1" indent="1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0" fontId="2" fillId="10" borderId="3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10" borderId="2" xfId="0" applyNumberFormat="1" applyFont="1" applyFill="1" applyBorder="1" applyAlignment="1" applyProtection="1">
      <alignment horizontal="center" vertical="top" wrapText="1"/>
    </xf>
    <xf numFmtId="0" fontId="2" fillId="10" borderId="3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76"/>
  <sheetViews>
    <sheetView view="pageBreakPreview" zoomScale="60" zoomScaleNormal="110" workbookViewId="0">
      <selection activeCell="J9" sqref="J9"/>
    </sheetView>
  </sheetViews>
  <sheetFormatPr defaultRowHeight="23.25" outlineLevelRow="5" outlineLevelCol="1" x14ac:dyDescent="0.2"/>
  <cols>
    <col min="1" max="1" width="85.7109375" style="1" customWidth="1"/>
    <col min="2" max="2" width="15.7109375" style="36" hidden="1" customWidth="1" outlineLevel="1"/>
    <col min="3" max="3" width="15.710937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7" width="33.7109375" style="1" customWidth="1"/>
    <col min="8" max="8" width="9.140625" style="1" customWidth="1"/>
    <col min="9" max="9" width="12.28515625" style="1" bestFit="1" customWidth="1"/>
    <col min="10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7" ht="26.25" customHeight="1" x14ac:dyDescent="0.2">
      <c r="A1" s="116" t="s">
        <v>82</v>
      </c>
      <c r="B1" s="116"/>
      <c r="C1" s="116"/>
      <c r="D1" s="116"/>
      <c r="E1" s="116"/>
      <c r="F1" s="116"/>
      <c r="G1" s="116"/>
    </row>
    <row r="2" spans="1:7" ht="26.25" customHeight="1" x14ac:dyDescent="0.2">
      <c r="A2" s="116" t="s">
        <v>83</v>
      </c>
      <c r="B2" s="116"/>
      <c r="C2" s="116"/>
      <c r="D2" s="116"/>
      <c r="E2" s="116"/>
      <c r="F2" s="116"/>
      <c r="G2" s="116"/>
    </row>
    <row r="3" spans="1:7" x14ac:dyDescent="0.2">
      <c r="B3" s="37"/>
      <c r="C3" s="37"/>
      <c r="D3" s="5"/>
      <c r="G3" s="69" t="s">
        <v>0</v>
      </c>
    </row>
    <row r="4" spans="1:7" ht="26.25" x14ac:dyDescent="0.2">
      <c r="A4" s="70" t="s">
        <v>1</v>
      </c>
      <c r="B4" s="112" t="s">
        <v>2</v>
      </c>
      <c r="C4" s="113"/>
      <c r="D4" s="114" t="s">
        <v>3</v>
      </c>
      <c r="E4" s="71"/>
      <c r="F4" s="71"/>
      <c r="G4" s="114" t="s">
        <v>74</v>
      </c>
    </row>
    <row r="5" spans="1:7" ht="26.25" x14ac:dyDescent="0.2">
      <c r="A5" s="72" t="s">
        <v>4</v>
      </c>
      <c r="B5" s="73" t="s">
        <v>5</v>
      </c>
      <c r="C5" s="74" t="s">
        <v>6</v>
      </c>
      <c r="D5" s="115"/>
      <c r="E5" s="71"/>
      <c r="F5" s="71"/>
      <c r="G5" s="115"/>
    </row>
    <row r="6" spans="1:7" ht="26.25" x14ac:dyDescent="0.2">
      <c r="A6" s="64" t="s">
        <v>7</v>
      </c>
      <c r="B6" s="65"/>
      <c r="C6" s="65"/>
      <c r="D6" s="66">
        <f>SUMIF(E6:E7,2,D6:D7)</f>
        <v>441852800</v>
      </c>
      <c r="E6" s="67">
        <v>1</v>
      </c>
      <c r="F6" s="67"/>
      <c r="G6" s="63"/>
    </row>
    <row r="7" spans="1:7" x14ac:dyDescent="0.2">
      <c r="A7" s="20" t="s">
        <v>8</v>
      </c>
      <c r="B7" s="41"/>
      <c r="C7" s="41"/>
      <c r="D7" s="29">
        <f>SUMIF(E7:E63,3,D7:D63)</f>
        <v>441852800</v>
      </c>
      <c r="E7" s="1">
        <v>2</v>
      </c>
      <c r="G7" s="79"/>
    </row>
    <row r="8" spans="1:7" ht="46.5" x14ac:dyDescent="0.2">
      <c r="A8" s="49" t="s">
        <v>45</v>
      </c>
      <c r="B8" s="52"/>
      <c r="C8" s="52"/>
      <c r="D8" s="53">
        <f>SUMIF(E8:E25,4,D8:D25)</f>
        <v>297000000</v>
      </c>
      <c r="E8" s="1">
        <v>3</v>
      </c>
      <c r="G8" s="59"/>
    </row>
    <row r="9" spans="1:7" ht="46.5" outlineLevel="1" x14ac:dyDescent="0.2">
      <c r="A9" s="46" t="s">
        <v>50</v>
      </c>
      <c r="B9" s="42"/>
      <c r="C9" s="42"/>
      <c r="D9" s="54">
        <f>SUMIF(E9:E22,5,D9:D22)</f>
        <v>197000000</v>
      </c>
      <c r="E9" s="1">
        <v>4</v>
      </c>
      <c r="G9" s="60"/>
    </row>
    <row r="10" spans="1:7" ht="69.75" outlineLevel="2" x14ac:dyDescent="0.2">
      <c r="A10" s="47" t="s">
        <v>51</v>
      </c>
      <c r="B10" s="43"/>
      <c r="C10" s="43"/>
      <c r="D10" s="55">
        <f>SUMIF(E10:E11,6,D10:D11)</f>
        <v>50000000</v>
      </c>
      <c r="E10" s="1">
        <v>5</v>
      </c>
      <c r="G10" s="57" t="s">
        <v>75</v>
      </c>
    </row>
    <row r="11" spans="1:7" outlineLevel="3" x14ac:dyDescent="0.2">
      <c r="A11" s="24" t="s">
        <v>9</v>
      </c>
      <c r="B11" s="43"/>
      <c r="C11" s="43"/>
      <c r="D11" s="28">
        <f>SUMIF(E11:E12,7,D11:D12)</f>
        <v>50000000</v>
      </c>
      <c r="E11" s="1">
        <v>6</v>
      </c>
      <c r="G11" s="13"/>
    </row>
    <row r="12" spans="1:7" ht="93" outlineLevel="4" x14ac:dyDescent="0.2">
      <c r="A12" s="25" t="s">
        <v>10</v>
      </c>
      <c r="B12" s="43">
        <v>1</v>
      </c>
      <c r="C12" s="43" t="s">
        <v>11</v>
      </c>
      <c r="D12" s="28">
        <v>50000000</v>
      </c>
      <c r="E12" s="1">
        <v>7</v>
      </c>
      <c r="G12" s="13"/>
    </row>
    <row r="13" spans="1:7" ht="46.5" outlineLevel="2" x14ac:dyDescent="0.2">
      <c r="A13" s="47" t="s">
        <v>52</v>
      </c>
      <c r="B13" s="43"/>
      <c r="C13" s="43"/>
      <c r="D13" s="55">
        <f>SUMIF(E13:E14,6,D13:D14)</f>
        <v>50000000</v>
      </c>
      <c r="E13" s="1">
        <v>5</v>
      </c>
      <c r="G13" s="57" t="s">
        <v>75</v>
      </c>
    </row>
    <row r="14" spans="1:7" outlineLevel="3" x14ac:dyDescent="0.2">
      <c r="A14" s="24" t="s">
        <v>9</v>
      </c>
      <c r="B14" s="43"/>
      <c r="C14" s="43"/>
      <c r="D14" s="28">
        <f>SUMIF(E14:E15,7,D14:D15)</f>
        <v>50000000</v>
      </c>
      <c r="E14" s="1">
        <v>6</v>
      </c>
      <c r="G14" s="13"/>
    </row>
    <row r="15" spans="1:7" ht="93" outlineLevel="4" x14ac:dyDescent="0.2">
      <c r="A15" s="25" t="s">
        <v>12</v>
      </c>
      <c r="B15" s="43">
        <v>1</v>
      </c>
      <c r="C15" s="43" t="s">
        <v>11</v>
      </c>
      <c r="D15" s="28">
        <v>50000000</v>
      </c>
      <c r="E15" s="1">
        <v>7</v>
      </c>
      <c r="G15" s="13"/>
    </row>
    <row r="16" spans="1:7" ht="46.5" outlineLevel="2" x14ac:dyDescent="0.2">
      <c r="A16" s="47" t="s">
        <v>53</v>
      </c>
      <c r="B16" s="43"/>
      <c r="C16" s="43"/>
      <c r="D16" s="55">
        <f>SUMIF(E16:E17,6,D16:D17)</f>
        <v>36500000</v>
      </c>
      <c r="E16" s="1">
        <v>5</v>
      </c>
      <c r="G16" s="57" t="s">
        <v>76</v>
      </c>
    </row>
    <row r="17" spans="1:9" outlineLevel="3" x14ac:dyDescent="0.2">
      <c r="A17" s="24" t="s">
        <v>9</v>
      </c>
      <c r="B17" s="43"/>
      <c r="C17" s="43"/>
      <c r="D17" s="28">
        <f>SUMIF(E17:E18,7,D17:D18)</f>
        <v>36500000</v>
      </c>
      <c r="E17" s="1">
        <v>6</v>
      </c>
      <c r="G17" s="13"/>
    </row>
    <row r="18" spans="1:9" ht="93" outlineLevel="4" x14ac:dyDescent="0.2">
      <c r="A18" s="25" t="s">
        <v>13</v>
      </c>
      <c r="B18" s="43">
        <v>1</v>
      </c>
      <c r="C18" s="43" t="s">
        <v>11</v>
      </c>
      <c r="D18" s="28">
        <v>36500000</v>
      </c>
      <c r="E18" s="1">
        <v>7</v>
      </c>
      <c r="G18" s="13"/>
    </row>
    <row r="19" spans="1:9" ht="46.5" outlineLevel="2" x14ac:dyDescent="0.2">
      <c r="A19" s="47" t="s">
        <v>54</v>
      </c>
      <c r="B19" s="43"/>
      <c r="C19" s="43"/>
      <c r="D19" s="55">
        <f>SUMIF(E19:E20,6,D19:D20)</f>
        <v>45500000</v>
      </c>
      <c r="E19" s="1">
        <v>5</v>
      </c>
      <c r="G19" s="57" t="s">
        <v>76</v>
      </c>
      <c r="I19" s="61"/>
    </row>
    <row r="20" spans="1:9" outlineLevel="3" x14ac:dyDescent="0.2">
      <c r="A20" s="24" t="s">
        <v>9</v>
      </c>
      <c r="B20" s="43"/>
      <c r="C20" s="43"/>
      <c r="D20" s="28">
        <f>SUMIF(E20:E21,7,D20:D21)</f>
        <v>45500000</v>
      </c>
      <c r="E20" s="1">
        <v>6</v>
      </c>
      <c r="G20" s="13"/>
      <c r="I20" s="61"/>
    </row>
    <row r="21" spans="1:9" ht="93" outlineLevel="4" x14ac:dyDescent="0.2">
      <c r="A21" s="25" t="s">
        <v>14</v>
      </c>
      <c r="B21" s="43">
        <v>1</v>
      </c>
      <c r="C21" s="43" t="s">
        <v>11</v>
      </c>
      <c r="D21" s="28">
        <v>45500000</v>
      </c>
      <c r="E21" s="1">
        <v>7</v>
      </c>
      <c r="G21" s="13"/>
      <c r="I21" s="61"/>
    </row>
    <row r="22" spans="1:9" ht="46.5" outlineLevel="2" x14ac:dyDescent="0.2">
      <c r="A22" s="47" t="s">
        <v>55</v>
      </c>
      <c r="B22" s="43"/>
      <c r="C22" s="43"/>
      <c r="D22" s="55">
        <f>SUMIF(E22:E23,6,D22:D23)</f>
        <v>15000000</v>
      </c>
      <c r="E22" s="1">
        <v>5</v>
      </c>
      <c r="G22" s="57" t="s">
        <v>76</v>
      </c>
    </row>
    <row r="23" spans="1:9" outlineLevel="3" x14ac:dyDescent="0.2">
      <c r="A23" s="24" t="s">
        <v>9</v>
      </c>
      <c r="B23" s="43"/>
      <c r="C23" s="43"/>
      <c r="D23" s="28">
        <f>SUMIF(E23:E24,7,D23:D24)</f>
        <v>15000000</v>
      </c>
      <c r="E23" s="1">
        <v>6</v>
      </c>
      <c r="G23" s="13"/>
    </row>
    <row r="24" spans="1:9" ht="93" outlineLevel="4" x14ac:dyDescent="0.2">
      <c r="A24" s="25" t="s">
        <v>15</v>
      </c>
      <c r="B24" s="43">
        <v>1</v>
      </c>
      <c r="C24" s="43" t="s">
        <v>11</v>
      </c>
      <c r="D24" s="28">
        <v>15000000</v>
      </c>
      <c r="E24" s="1">
        <v>7</v>
      </c>
      <c r="G24" s="13"/>
    </row>
    <row r="25" spans="1:9" outlineLevel="1" x14ac:dyDescent="0.2">
      <c r="A25" s="46" t="s">
        <v>56</v>
      </c>
      <c r="B25" s="42"/>
      <c r="C25" s="42"/>
      <c r="D25" s="54">
        <f>SUMIF(E25:E29,5,D25:D29)</f>
        <v>100000000</v>
      </c>
      <c r="E25" s="1">
        <v>4</v>
      </c>
      <c r="G25" s="60"/>
    </row>
    <row r="26" spans="1:9" ht="69.75" outlineLevel="2" x14ac:dyDescent="0.2">
      <c r="A26" s="47" t="s">
        <v>57</v>
      </c>
      <c r="B26" s="44"/>
      <c r="C26" s="44"/>
      <c r="D26" s="55">
        <f>SUMIF(E26:E27,6,D26:D27)</f>
        <v>50000000</v>
      </c>
      <c r="E26" s="58">
        <v>5</v>
      </c>
      <c r="F26" s="58"/>
      <c r="G26" s="57" t="s">
        <v>77</v>
      </c>
    </row>
    <row r="27" spans="1:9" outlineLevel="3" x14ac:dyDescent="0.2">
      <c r="A27" s="24" t="s">
        <v>9</v>
      </c>
      <c r="B27" s="43"/>
      <c r="C27" s="43"/>
      <c r="D27" s="81">
        <f>SUMIF(E27:E28,7,D27:D28)</f>
        <v>50000000</v>
      </c>
      <c r="E27" s="1">
        <v>6</v>
      </c>
      <c r="G27" s="13"/>
    </row>
    <row r="28" spans="1:9" ht="116.25" outlineLevel="4" x14ac:dyDescent="0.2">
      <c r="A28" s="25" t="s">
        <v>16</v>
      </c>
      <c r="B28" s="43">
        <v>1</v>
      </c>
      <c r="C28" s="43" t="s">
        <v>11</v>
      </c>
      <c r="D28" s="28">
        <v>50000000</v>
      </c>
      <c r="E28" s="1">
        <v>7</v>
      </c>
      <c r="G28" s="13"/>
    </row>
    <row r="29" spans="1:9" ht="69.75" outlineLevel="2" x14ac:dyDescent="0.2">
      <c r="A29" s="47" t="s">
        <v>58</v>
      </c>
      <c r="B29" s="43"/>
      <c r="C29" s="43"/>
      <c r="D29" s="55">
        <f>SUMIF(E29:E30,6,D29:D30)</f>
        <v>50000000</v>
      </c>
      <c r="E29" s="1">
        <v>5</v>
      </c>
      <c r="G29" s="57" t="s">
        <v>75</v>
      </c>
    </row>
    <row r="30" spans="1:9" outlineLevel="3" x14ac:dyDescent="0.2">
      <c r="A30" s="24" t="s">
        <v>9</v>
      </c>
      <c r="B30" s="43"/>
      <c r="C30" s="43"/>
      <c r="D30" s="28">
        <f>SUMIF(E30:E31,7,D30:D31)</f>
        <v>50000000</v>
      </c>
      <c r="E30" s="1">
        <v>6</v>
      </c>
      <c r="G30" s="13"/>
    </row>
    <row r="31" spans="1:9" ht="93" outlineLevel="4" x14ac:dyDescent="0.2">
      <c r="A31" s="25" t="s">
        <v>17</v>
      </c>
      <c r="B31" s="43">
        <v>1</v>
      </c>
      <c r="C31" s="43" t="s">
        <v>11</v>
      </c>
      <c r="D31" s="28">
        <v>50000000</v>
      </c>
      <c r="E31" s="1">
        <v>7</v>
      </c>
      <c r="G31" s="13"/>
    </row>
    <row r="32" spans="1:9" x14ac:dyDescent="0.2">
      <c r="A32" s="49" t="s">
        <v>46</v>
      </c>
      <c r="B32" s="52"/>
      <c r="C32" s="52"/>
      <c r="D32" s="53">
        <f>SUMIF(E32:E33,4,D32:D33)</f>
        <v>21000000</v>
      </c>
      <c r="E32" s="68">
        <v>3</v>
      </c>
      <c r="F32" s="68"/>
      <c r="G32" s="59"/>
    </row>
    <row r="33" spans="1:7" outlineLevel="1" x14ac:dyDescent="0.2">
      <c r="A33" s="46" t="s">
        <v>59</v>
      </c>
      <c r="B33" s="42"/>
      <c r="C33" s="42"/>
      <c r="D33" s="54">
        <f>SUMIF(E33:E34,5,D33:D34)</f>
        <v>21000000</v>
      </c>
      <c r="E33" s="1">
        <v>4</v>
      </c>
      <c r="G33" s="60"/>
    </row>
    <row r="34" spans="1:7" outlineLevel="2" x14ac:dyDescent="0.2">
      <c r="A34" s="47" t="s">
        <v>60</v>
      </c>
      <c r="B34" s="43"/>
      <c r="C34" s="43"/>
      <c r="D34" s="55">
        <f>SUMIF(E34:E35,6,D34:D35)</f>
        <v>21000000</v>
      </c>
      <c r="E34" s="1">
        <v>5</v>
      </c>
      <c r="G34" s="80" t="s">
        <v>93</v>
      </c>
    </row>
    <row r="35" spans="1:7" outlineLevel="3" x14ac:dyDescent="0.2">
      <c r="A35" s="24" t="s">
        <v>9</v>
      </c>
      <c r="B35" s="43"/>
      <c r="C35" s="43"/>
      <c r="D35" s="28">
        <f>SUMIF(E35:E36,7,D35:D36)</f>
        <v>21000000</v>
      </c>
      <c r="E35" s="1">
        <v>6</v>
      </c>
      <c r="G35" s="13"/>
    </row>
    <row r="36" spans="1:7" ht="69.75" outlineLevel="4" x14ac:dyDescent="0.2">
      <c r="A36" s="25" t="s">
        <v>18</v>
      </c>
      <c r="B36" s="43">
        <v>1</v>
      </c>
      <c r="C36" s="43" t="s">
        <v>19</v>
      </c>
      <c r="D36" s="28">
        <v>21000000</v>
      </c>
      <c r="E36" s="1">
        <v>7</v>
      </c>
      <c r="G36" s="13"/>
    </row>
    <row r="37" spans="1:7" x14ac:dyDescent="0.2">
      <c r="A37" s="49" t="s">
        <v>47</v>
      </c>
      <c r="B37" s="42"/>
      <c r="C37" s="42"/>
      <c r="D37" s="53">
        <f>SUMIF(E37:E49,4,D37:D49)</f>
        <v>112273300</v>
      </c>
      <c r="E37" s="1">
        <v>3</v>
      </c>
      <c r="G37" s="59"/>
    </row>
    <row r="38" spans="1:7" ht="46.5" outlineLevel="1" x14ac:dyDescent="0.2">
      <c r="A38" s="46" t="s">
        <v>61</v>
      </c>
      <c r="B38" s="42"/>
      <c r="C38" s="42"/>
      <c r="D38" s="54">
        <f>SUMIF(E38:E39,5,D38:D39)</f>
        <v>54838600</v>
      </c>
      <c r="E38" s="1">
        <v>4</v>
      </c>
      <c r="G38" s="60"/>
    </row>
    <row r="39" spans="1:7" ht="46.5" outlineLevel="2" x14ac:dyDescent="0.2">
      <c r="A39" s="47" t="s">
        <v>62</v>
      </c>
      <c r="B39" s="43"/>
      <c r="C39" s="43"/>
      <c r="D39" s="55">
        <f>SUMIF(E39:E40,6,D39:D40)</f>
        <v>54838600</v>
      </c>
      <c r="E39" s="1">
        <v>5</v>
      </c>
      <c r="G39" s="57" t="s">
        <v>76</v>
      </c>
    </row>
    <row r="40" spans="1:7" outlineLevel="3" x14ac:dyDescent="0.2">
      <c r="A40" s="24" t="s">
        <v>9</v>
      </c>
      <c r="B40" s="43"/>
      <c r="C40" s="43"/>
      <c r="D40" s="28">
        <f>SUMIF(E40:E41,7,D40:D41)</f>
        <v>54838600</v>
      </c>
      <c r="E40" s="1">
        <v>6</v>
      </c>
      <c r="G40" s="13"/>
    </row>
    <row r="41" spans="1:7" ht="69.75" outlineLevel="4" x14ac:dyDescent="0.2">
      <c r="A41" s="25" t="s">
        <v>20</v>
      </c>
      <c r="B41" s="43">
        <v>1</v>
      </c>
      <c r="C41" s="43" t="s">
        <v>11</v>
      </c>
      <c r="D41" s="28">
        <v>54838600</v>
      </c>
      <c r="E41" s="1">
        <v>7</v>
      </c>
      <c r="G41" s="13"/>
    </row>
    <row r="42" spans="1:7" ht="46.5" outlineLevel="1" x14ac:dyDescent="0.2">
      <c r="A42" s="46" t="s">
        <v>63</v>
      </c>
      <c r="B42" s="42"/>
      <c r="C42" s="42"/>
      <c r="D42" s="54">
        <f>SUMIF(E42:E46,5,D42:D46)</f>
        <v>52000000</v>
      </c>
      <c r="E42" s="1">
        <v>4</v>
      </c>
      <c r="G42" s="60"/>
    </row>
    <row r="43" spans="1:7" outlineLevel="2" x14ac:dyDescent="0.2">
      <c r="A43" s="47" t="s">
        <v>64</v>
      </c>
      <c r="B43" s="43"/>
      <c r="C43" s="43"/>
      <c r="D43" s="55">
        <f>SUMIF(E43:E44,6,D43:D44)</f>
        <v>22000000</v>
      </c>
      <c r="E43" s="1">
        <v>5</v>
      </c>
      <c r="G43" s="57" t="s">
        <v>78</v>
      </c>
    </row>
    <row r="44" spans="1:7" outlineLevel="3" x14ac:dyDescent="0.2">
      <c r="A44" s="24" t="s">
        <v>9</v>
      </c>
      <c r="B44" s="43"/>
      <c r="C44" s="43"/>
      <c r="D44" s="28">
        <f>SUMIF(E44:E45,7,D44:D45)</f>
        <v>22000000</v>
      </c>
      <c r="E44" s="1">
        <v>6</v>
      </c>
      <c r="G44" s="13"/>
    </row>
    <row r="45" spans="1:7" ht="46.5" outlineLevel="4" x14ac:dyDescent="0.2">
      <c r="A45" s="25" t="s">
        <v>21</v>
      </c>
      <c r="B45" s="43">
        <v>1</v>
      </c>
      <c r="C45" s="43" t="s">
        <v>19</v>
      </c>
      <c r="D45" s="28">
        <v>22000000</v>
      </c>
      <c r="E45" s="1">
        <v>7</v>
      </c>
      <c r="G45" s="13"/>
    </row>
    <row r="46" spans="1:7" ht="46.5" outlineLevel="2" x14ac:dyDescent="0.2">
      <c r="A46" s="47" t="s">
        <v>65</v>
      </c>
      <c r="B46" s="43"/>
      <c r="C46" s="43"/>
      <c r="D46" s="55">
        <f>SUMIF(E46:E47,6,D46:D47)</f>
        <v>30000000</v>
      </c>
      <c r="E46" s="1">
        <v>5</v>
      </c>
      <c r="G46" s="57" t="s">
        <v>78</v>
      </c>
    </row>
    <row r="47" spans="1:7" outlineLevel="3" x14ac:dyDescent="0.2">
      <c r="A47" s="24" t="s">
        <v>9</v>
      </c>
      <c r="B47" s="43"/>
      <c r="C47" s="43"/>
      <c r="D47" s="28">
        <f>SUMIF(E47:E48,7,D47:D48)</f>
        <v>30000000</v>
      </c>
      <c r="E47" s="1">
        <v>6</v>
      </c>
      <c r="G47" s="13"/>
    </row>
    <row r="48" spans="1:7" outlineLevel="4" x14ac:dyDescent="0.2">
      <c r="A48" s="25" t="s">
        <v>22</v>
      </c>
      <c r="B48" s="43">
        <v>1</v>
      </c>
      <c r="C48" s="43" t="s">
        <v>19</v>
      </c>
      <c r="D48" s="28">
        <v>30000000</v>
      </c>
      <c r="E48" s="1">
        <v>7</v>
      </c>
      <c r="G48" s="13"/>
    </row>
    <row r="49" spans="1:7" outlineLevel="1" x14ac:dyDescent="0.2">
      <c r="A49" s="46" t="s">
        <v>66</v>
      </c>
      <c r="B49" s="42"/>
      <c r="C49" s="42"/>
      <c r="D49" s="54">
        <f>SUMIF(E49:E50,5,D49:D50)</f>
        <v>5434700</v>
      </c>
      <c r="E49" s="1">
        <v>4</v>
      </c>
      <c r="G49" s="60"/>
    </row>
    <row r="50" spans="1:7" ht="116.25" outlineLevel="2" x14ac:dyDescent="0.2">
      <c r="A50" s="47" t="s">
        <v>67</v>
      </c>
      <c r="B50" s="43"/>
      <c r="C50" s="43"/>
      <c r="D50" s="55">
        <f>SUMIF(E50:E51,6,D50:D51)</f>
        <v>5434700</v>
      </c>
      <c r="E50" s="1">
        <v>5</v>
      </c>
      <c r="G50" s="57" t="s">
        <v>79</v>
      </c>
    </row>
    <row r="51" spans="1:7" outlineLevel="3" x14ac:dyDescent="0.2">
      <c r="A51" s="24" t="s">
        <v>23</v>
      </c>
      <c r="B51" s="43"/>
      <c r="C51" s="43"/>
      <c r="D51" s="28">
        <f>SUMIF(E51:E52,7,D51:D52)</f>
        <v>5434700</v>
      </c>
      <c r="E51" s="1">
        <v>6</v>
      </c>
      <c r="G51" s="13"/>
    </row>
    <row r="52" spans="1:7" outlineLevel="4" x14ac:dyDescent="0.2">
      <c r="A52" s="25" t="s">
        <v>24</v>
      </c>
      <c r="B52" s="43"/>
      <c r="C52" s="43"/>
      <c r="D52" s="28">
        <f>SUMIF(E52:E53,8,D52:D53)</f>
        <v>5434700</v>
      </c>
      <c r="E52" s="1">
        <v>7</v>
      </c>
      <c r="G52" s="13"/>
    </row>
    <row r="53" spans="1:7" ht="46.5" outlineLevel="5" x14ac:dyDescent="0.2">
      <c r="A53" s="48" t="s">
        <v>25</v>
      </c>
      <c r="B53" s="44">
        <v>0</v>
      </c>
      <c r="C53" s="44" t="s">
        <v>26</v>
      </c>
      <c r="D53" s="28">
        <v>5434700</v>
      </c>
      <c r="E53" s="58">
        <v>8</v>
      </c>
      <c r="F53" s="58"/>
      <c r="G53" s="13"/>
    </row>
    <row r="54" spans="1:7" x14ac:dyDescent="0.2">
      <c r="A54" s="49" t="s">
        <v>48</v>
      </c>
      <c r="B54" s="42"/>
      <c r="C54" s="42"/>
      <c r="D54" s="82">
        <f>SUMIF(E54:E55,4,D54:D55)</f>
        <v>4500000</v>
      </c>
      <c r="E54" s="1">
        <v>3</v>
      </c>
      <c r="G54" s="59"/>
    </row>
    <row r="55" spans="1:7" outlineLevel="1" x14ac:dyDescent="0.2">
      <c r="A55" s="46" t="s">
        <v>68</v>
      </c>
      <c r="B55" s="42"/>
      <c r="C55" s="42"/>
      <c r="D55" s="54">
        <f>SUMIF(E55:E56,5,D55:D56)</f>
        <v>4500000</v>
      </c>
      <c r="E55" s="1">
        <v>4</v>
      </c>
      <c r="G55" s="60"/>
    </row>
    <row r="56" spans="1:7" ht="93" outlineLevel="2" x14ac:dyDescent="0.2">
      <c r="A56" s="47" t="s">
        <v>69</v>
      </c>
      <c r="B56" s="43"/>
      <c r="C56" s="43"/>
      <c r="D56" s="55">
        <f>SUMIF(E56:E57,6,D56:D57)</f>
        <v>4500000</v>
      </c>
      <c r="E56" s="1">
        <v>5</v>
      </c>
      <c r="G56" s="57" t="s">
        <v>80</v>
      </c>
    </row>
    <row r="57" spans="1:7" outlineLevel="3" x14ac:dyDescent="0.2">
      <c r="A57" s="24" t="s">
        <v>23</v>
      </c>
      <c r="B57" s="43"/>
      <c r="C57" s="43"/>
      <c r="D57" s="28">
        <f>SUMIF(E57:E61,7,D57:D61)</f>
        <v>4500000</v>
      </c>
      <c r="E57" s="1">
        <v>6</v>
      </c>
      <c r="G57" s="13"/>
    </row>
    <row r="58" spans="1:7" outlineLevel="4" x14ac:dyDescent="0.2">
      <c r="A58" s="25" t="s">
        <v>27</v>
      </c>
      <c r="B58" s="43">
        <v>0</v>
      </c>
      <c r="C58" s="43" t="s">
        <v>26</v>
      </c>
      <c r="D58" s="28">
        <v>1934000</v>
      </c>
      <c r="E58" s="1">
        <v>7</v>
      </c>
      <c r="G58" s="13"/>
    </row>
    <row r="59" spans="1:7" outlineLevel="4" x14ac:dyDescent="0.2">
      <c r="A59" s="25" t="s">
        <v>28</v>
      </c>
      <c r="B59" s="43"/>
      <c r="C59" s="43"/>
      <c r="D59" s="28">
        <f>SUMIF(E59:E60,8,D59:D60)</f>
        <v>66000</v>
      </c>
      <c r="E59" s="1">
        <v>7</v>
      </c>
      <c r="G59" s="13"/>
    </row>
    <row r="60" spans="1:7" outlineLevel="5" x14ac:dyDescent="0.2">
      <c r="A60" s="34" t="s">
        <v>29</v>
      </c>
      <c r="B60" s="43">
        <v>0</v>
      </c>
      <c r="C60" s="43" t="s">
        <v>26</v>
      </c>
      <c r="D60" s="28">
        <v>66000</v>
      </c>
      <c r="E60" s="1">
        <v>8</v>
      </c>
      <c r="G60" s="13"/>
    </row>
    <row r="61" spans="1:7" outlineLevel="4" x14ac:dyDescent="0.2">
      <c r="A61" s="25" t="s">
        <v>24</v>
      </c>
      <c r="B61" s="43"/>
      <c r="C61" s="43"/>
      <c r="D61" s="28">
        <f>SUMIF(E61:E62,8,D61:D62)</f>
        <v>2500000</v>
      </c>
      <c r="E61" s="1">
        <v>7</v>
      </c>
      <c r="G61" s="13"/>
    </row>
    <row r="62" spans="1:7" ht="46.5" outlineLevel="5" x14ac:dyDescent="0.2">
      <c r="A62" s="34" t="s">
        <v>30</v>
      </c>
      <c r="B62" s="43">
        <v>0</v>
      </c>
      <c r="C62" s="43" t="s">
        <v>26</v>
      </c>
      <c r="D62" s="28">
        <v>2500000</v>
      </c>
      <c r="E62" s="1">
        <v>8</v>
      </c>
      <c r="G62" s="13"/>
    </row>
    <row r="63" spans="1:7" ht="46.5" x14ac:dyDescent="0.2">
      <c r="A63" s="49" t="s">
        <v>49</v>
      </c>
      <c r="B63" s="42"/>
      <c r="C63" s="42"/>
      <c r="D63" s="53">
        <f>SUMIF(E63:E76,4,D63:D76)</f>
        <v>7079500</v>
      </c>
      <c r="E63" s="1">
        <v>3</v>
      </c>
      <c r="G63" s="59"/>
    </row>
    <row r="64" spans="1:7" outlineLevel="1" x14ac:dyDescent="0.2">
      <c r="A64" s="46" t="s">
        <v>70</v>
      </c>
      <c r="B64" s="42"/>
      <c r="C64" s="42"/>
      <c r="D64" s="54">
        <f>SUMIF(E64:E65,5,D64:D65)</f>
        <v>3079500</v>
      </c>
      <c r="E64" s="1">
        <v>4</v>
      </c>
      <c r="G64" s="60"/>
    </row>
    <row r="65" spans="1:7" ht="116.25" outlineLevel="2" x14ac:dyDescent="0.2">
      <c r="A65" s="47" t="s">
        <v>72</v>
      </c>
      <c r="B65" s="43"/>
      <c r="C65" s="43"/>
      <c r="D65" s="55">
        <f>SUMIF(E65:E66,6,D65:D66)</f>
        <v>3079500</v>
      </c>
      <c r="E65" s="1">
        <v>5</v>
      </c>
      <c r="G65" s="57" t="s">
        <v>81</v>
      </c>
    </row>
    <row r="66" spans="1:7" outlineLevel="3" x14ac:dyDescent="0.2">
      <c r="A66" s="24" t="s">
        <v>23</v>
      </c>
      <c r="B66" s="43"/>
      <c r="C66" s="43"/>
      <c r="D66" s="28">
        <f>SUMIF(E66:E72,7,D66:D72)</f>
        <v>3079500</v>
      </c>
      <c r="E66" s="1">
        <v>6</v>
      </c>
      <c r="G66" s="13"/>
    </row>
    <row r="67" spans="1:7" outlineLevel="4" x14ac:dyDescent="0.2">
      <c r="A67" s="25" t="s">
        <v>33</v>
      </c>
      <c r="B67" s="43">
        <v>0</v>
      </c>
      <c r="C67" s="43" t="s">
        <v>26</v>
      </c>
      <c r="D67" s="28">
        <v>703200</v>
      </c>
      <c r="E67" s="1">
        <v>7</v>
      </c>
      <c r="G67" s="13"/>
    </row>
    <row r="68" spans="1:7" outlineLevel="4" x14ac:dyDescent="0.2">
      <c r="A68" s="25" t="s">
        <v>28</v>
      </c>
      <c r="B68" s="43"/>
      <c r="C68" s="43"/>
      <c r="D68" s="28">
        <f>SUMIF(E68:E69,8,D68:D69)</f>
        <v>1330300</v>
      </c>
      <c r="E68" s="1">
        <v>7</v>
      </c>
      <c r="G68" s="13"/>
    </row>
    <row r="69" spans="1:7" outlineLevel="5" x14ac:dyDescent="0.2">
      <c r="A69" s="34" t="s">
        <v>29</v>
      </c>
      <c r="B69" s="43">
        <v>0</v>
      </c>
      <c r="C69" s="43" t="s">
        <v>26</v>
      </c>
      <c r="D69" s="28">
        <v>1330300</v>
      </c>
      <c r="E69" s="1">
        <v>8</v>
      </c>
      <c r="G69" s="13"/>
    </row>
    <row r="70" spans="1:7" outlineLevel="4" x14ac:dyDescent="0.2">
      <c r="A70" s="25" t="s">
        <v>24</v>
      </c>
      <c r="B70" s="43"/>
      <c r="C70" s="43"/>
      <c r="D70" s="28">
        <f>SUMIF(E70:E71,8,D70:D71)</f>
        <v>410500</v>
      </c>
      <c r="E70" s="1">
        <v>7</v>
      </c>
      <c r="G70" s="13"/>
    </row>
    <row r="71" spans="1:7" outlineLevel="5" x14ac:dyDescent="0.2">
      <c r="A71" s="48" t="s">
        <v>34</v>
      </c>
      <c r="B71" s="43">
        <v>0</v>
      </c>
      <c r="C71" s="43" t="s">
        <v>26</v>
      </c>
      <c r="D71" s="28">
        <v>410500</v>
      </c>
      <c r="E71" s="1">
        <v>8</v>
      </c>
      <c r="G71" s="13"/>
    </row>
    <row r="72" spans="1:7" outlineLevel="4" x14ac:dyDescent="0.2">
      <c r="A72" s="25" t="s">
        <v>35</v>
      </c>
      <c r="B72" s="43">
        <v>0</v>
      </c>
      <c r="C72" s="43" t="s">
        <v>26</v>
      </c>
      <c r="D72" s="28">
        <v>635500</v>
      </c>
      <c r="E72" s="1">
        <v>7</v>
      </c>
      <c r="G72" s="13"/>
    </row>
    <row r="73" spans="1:7" outlineLevel="1" x14ac:dyDescent="0.2">
      <c r="A73" s="46" t="s">
        <v>71</v>
      </c>
      <c r="B73" s="42"/>
      <c r="C73" s="42"/>
      <c r="D73" s="54">
        <f>SUMIF(E73:E74,5,D73:D74)</f>
        <v>4000000</v>
      </c>
      <c r="E73" s="1">
        <v>4</v>
      </c>
      <c r="G73" s="60"/>
    </row>
    <row r="74" spans="1:7" outlineLevel="2" x14ac:dyDescent="0.2">
      <c r="A74" s="47" t="s">
        <v>73</v>
      </c>
      <c r="B74" s="56"/>
      <c r="C74" s="56"/>
      <c r="D74" s="55">
        <f>SUMIF(E74:E75,6,D74:D75)</f>
        <v>4000000</v>
      </c>
      <c r="E74" s="1">
        <v>5</v>
      </c>
      <c r="G74" s="57" t="s">
        <v>8</v>
      </c>
    </row>
    <row r="75" spans="1:7" outlineLevel="3" x14ac:dyDescent="0.2">
      <c r="A75" s="24" t="s">
        <v>31</v>
      </c>
      <c r="B75" s="43"/>
      <c r="C75" s="43"/>
      <c r="D75" s="28">
        <f>SUMIF(E75:E76,7,D75:D76)</f>
        <v>4000000</v>
      </c>
      <c r="E75" s="1">
        <v>6</v>
      </c>
      <c r="G75" s="13"/>
    </row>
    <row r="76" spans="1:7" outlineLevel="4" x14ac:dyDescent="0.2">
      <c r="A76" s="50" t="s">
        <v>32</v>
      </c>
      <c r="B76" s="44">
        <v>0</v>
      </c>
      <c r="C76" s="44" t="s">
        <v>26</v>
      </c>
      <c r="D76" s="51">
        <v>4000000</v>
      </c>
      <c r="E76" s="58">
        <v>7</v>
      </c>
      <c r="F76" s="58"/>
      <c r="G76" s="18"/>
    </row>
  </sheetData>
  <mergeCells count="5">
    <mergeCell ref="B4:C4"/>
    <mergeCell ref="G4:G5"/>
    <mergeCell ref="D4:D5"/>
    <mergeCell ref="A1:G1"/>
    <mergeCell ref="A2:G2"/>
  </mergeCells>
  <pageMargins left="0.78740157480314965" right="0.39370078740157483" top="0.59055118110236227" bottom="0.59055118110236227" header="0.51181102362204722" footer="0.51181102362204722"/>
  <pageSetup paperSize="9" scale="64" fitToHeight="0" orientation="portrait" r:id="rId1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I47"/>
  <sheetViews>
    <sheetView view="pageBreakPreview" topLeftCell="A31" zoomScale="60" zoomScaleNormal="110" workbookViewId="0">
      <selection activeCell="A29" sqref="A29"/>
    </sheetView>
  </sheetViews>
  <sheetFormatPr defaultRowHeight="23.25" outlineLevelRow="5" outlineLevelCol="1" x14ac:dyDescent="0.2"/>
  <cols>
    <col min="1" max="1" width="85.7109375" style="1" customWidth="1"/>
    <col min="2" max="2" width="15.7109375" style="2" hidden="1" customWidth="1" outlineLevel="1"/>
    <col min="3" max="3" width="15.710937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7" width="24.85546875" style="1" customWidth="1"/>
    <col min="8" max="8" width="9.140625" style="1" customWidth="1"/>
    <col min="9" max="9" width="12.28515625" style="1" bestFit="1" customWidth="1"/>
    <col min="10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9" ht="26.25" customHeight="1" x14ac:dyDescent="0.2">
      <c r="A1" s="116" t="s">
        <v>82</v>
      </c>
      <c r="B1" s="116"/>
      <c r="C1" s="116"/>
      <c r="D1" s="116"/>
      <c r="E1" s="116"/>
      <c r="F1" s="116"/>
      <c r="G1" s="116"/>
    </row>
    <row r="2" spans="1:9" ht="26.25" x14ac:dyDescent="0.2">
      <c r="A2" s="116" t="s">
        <v>84</v>
      </c>
      <c r="B2" s="116"/>
      <c r="C2" s="116"/>
      <c r="D2" s="116"/>
      <c r="E2" s="116"/>
      <c r="F2" s="116"/>
      <c r="G2" s="116"/>
    </row>
    <row r="3" spans="1:9" ht="26.25" x14ac:dyDescent="0.2">
      <c r="A3" s="116" t="s">
        <v>85</v>
      </c>
      <c r="B3" s="116"/>
      <c r="C3" s="116"/>
      <c r="D3" s="116"/>
      <c r="E3" s="116"/>
      <c r="F3" s="116"/>
      <c r="G3" s="116"/>
    </row>
    <row r="4" spans="1:9" x14ac:dyDescent="0.2">
      <c r="B4" s="37"/>
      <c r="C4" s="4"/>
      <c r="D4" s="5"/>
      <c r="G4" s="69" t="s">
        <v>0</v>
      </c>
    </row>
    <row r="5" spans="1:9" ht="78.75" customHeight="1" x14ac:dyDescent="0.2">
      <c r="A5" s="70" t="s">
        <v>1</v>
      </c>
      <c r="B5" s="112" t="s">
        <v>2</v>
      </c>
      <c r="C5" s="113"/>
      <c r="D5" s="114" t="s">
        <v>3</v>
      </c>
      <c r="E5" s="71"/>
      <c r="F5" s="71"/>
      <c r="G5" s="114" t="s">
        <v>74</v>
      </c>
    </row>
    <row r="6" spans="1:9" ht="26.25" x14ac:dyDescent="0.2">
      <c r="A6" s="72" t="s">
        <v>4</v>
      </c>
      <c r="B6" s="73" t="s">
        <v>5</v>
      </c>
      <c r="C6" s="74" t="s">
        <v>6</v>
      </c>
      <c r="D6" s="115"/>
      <c r="E6" s="71"/>
      <c r="F6" s="71"/>
      <c r="G6" s="115"/>
    </row>
    <row r="7" spans="1:9" x14ac:dyDescent="0.2">
      <c r="A7" s="20" t="s">
        <v>90</v>
      </c>
      <c r="B7" s="41"/>
      <c r="C7" s="16"/>
      <c r="D7" s="29">
        <f>SUMIF(E7:E36,3,D7:D36)</f>
        <v>212352800</v>
      </c>
      <c r="E7" s="1">
        <v>2</v>
      </c>
      <c r="G7" s="62"/>
      <c r="I7" s="61"/>
    </row>
    <row r="8" spans="1:9" ht="46.5" x14ac:dyDescent="0.2">
      <c r="A8" s="49" t="s">
        <v>45</v>
      </c>
      <c r="B8" s="52"/>
      <c r="C8" s="52"/>
      <c r="D8" s="53">
        <f>SUMIF(E8:E18,4,D8:D18)</f>
        <v>97000000</v>
      </c>
      <c r="E8" s="1">
        <v>3</v>
      </c>
      <c r="G8" s="59"/>
    </row>
    <row r="9" spans="1:9" ht="46.5" outlineLevel="1" x14ac:dyDescent="0.2">
      <c r="A9" s="46" t="s">
        <v>50</v>
      </c>
      <c r="B9" s="42"/>
      <c r="C9" s="17"/>
      <c r="D9" s="54">
        <f>SUMIF(E9:E16,5,D9:D16)</f>
        <v>97000000</v>
      </c>
      <c r="E9" s="1">
        <v>4</v>
      </c>
      <c r="G9" s="60"/>
    </row>
    <row r="10" spans="1:9" ht="46.5" outlineLevel="2" x14ac:dyDescent="0.2">
      <c r="A10" s="47" t="s">
        <v>53</v>
      </c>
      <c r="B10" s="43"/>
      <c r="C10" s="14"/>
      <c r="D10" s="55">
        <f>SUMIF(E10:E11,6,D10:D11)</f>
        <v>36500000</v>
      </c>
      <c r="E10" s="1">
        <v>5</v>
      </c>
      <c r="G10" s="57" t="s">
        <v>76</v>
      </c>
    </row>
    <row r="11" spans="1:9" outlineLevel="3" x14ac:dyDescent="0.2">
      <c r="A11" s="24" t="s">
        <v>9</v>
      </c>
      <c r="B11" s="43"/>
      <c r="C11" s="14"/>
      <c r="D11" s="28">
        <f>SUMIF(E11:E12,7,D11:D12)</f>
        <v>36500000</v>
      </c>
      <c r="E11" s="1">
        <v>6</v>
      </c>
      <c r="G11" s="13"/>
    </row>
    <row r="12" spans="1:9" ht="93" outlineLevel="4" x14ac:dyDescent="0.2">
      <c r="A12" s="25" t="s">
        <v>13</v>
      </c>
      <c r="B12" s="43">
        <v>1</v>
      </c>
      <c r="C12" s="14" t="s">
        <v>11</v>
      </c>
      <c r="D12" s="28">
        <v>36500000</v>
      </c>
      <c r="E12" s="1">
        <v>7</v>
      </c>
      <c r="G12" s="13"/>
    </row>
    <row r="13" spans="1:9" ht="46.5" outlineLevel="2" x14ac:dyDescent="0.2">
      <c r="A13" s="47" t="s">
        <v>54</v>
      </c>
      <c r="B13" s="43"/>
      <c r="C13" s="14"/>
      <c r="D13" s="55">
        <f>SUMIF(E13:E14,6,D13:D14)</f>
        <v>45500000</v>
      </c>
      <c r="E13" s="1">
        <v>5</v>
      </c>
      <c r="G13" s="57" t="s">
        <v>76</v>
      </c>
    </row>
    <row r="14" spans="1:9" outlineLevel="3" x14ac:dyDescent="0.2">
      <c r="A14" s="24" t="s">
        <v>9</v>
      </c>
      <c r="B14" s="43"/>
      <c r="C14" s="14"/>
      <c r="D14" s="28">
        <f>SUMIF(E14:E15,7,D14:D15)</f>
        <v>45500000</v>
      </c>
      <c r="E14" s="1">
        <v>6</v>
      </c>
      <c r="G14" s="13"/>
    </row>
    <row r="15" spans="1:9" ht="93" outlineLevel="4" x14ac:dyDescent="0.2">
      <c r="A15" s="25" t="s">
        <v>14</v>
      </c>
      <c r="B15" s="43">
        <v>1</v>
      </c>
      <c r="C15" s="14" t="s">
        <v>11</v>
      </c>
      <c r="D15" s="28">
        <v>45500000</v>
      </c>
      <c r="E15" s="1">
        <v>7</v>
      </c>
      <c r="G15" s="13"/>
    </row>
    <row r="16" spans="1:9" ht="46.5" outlineLevel="2" x14ac:dyDescent="0.2">
      <c r="A16" s="47" t="s">
        <v>55</v>
      </c>
      <c r="B16" s="43"/>
      <c r="C16" s="14"/>
      <c r="D16" s="55">
        <f>SUMIF(E16:E17,6,D16:D17)</f>
        <v>15000000</v>
      </c>
      <c r="E16" s="1">
        <v>5</v>
      </c>
      <c r="G16" s="57" t="s">
        <v>76</v>
      </c>
    </row>
    <row r="17" spans="1:7" outlineLevel="3" x14ac:dyDescent="0.2">
      <c r="A17" s="24" t="s">
        <v>9</v>
      </c>
      <c r="B17" s="43"/>
      <c r="C17" s="14"/>
      <c r="D17" s="28">
        <f>SUMIF(E17:E18,7,D17:D18)</f>
        <v>15000000</v>
      </c>
      <c r="E17" s="1">
        <v>6</v>
      </c>
      <c r="G17" s="13"/>
    </row>
    <row r="18" spans="1:7" ht="93" outlineLevel="4" x14ac:dyDescent="0.2">
      <c r="A18" s="25" t="s">
        <v>15</v>
      </c>
      <c r="B18" s="43">
        <v>1</v>
      </c>
      <c r="C18" s="14" t="s">
        <v>11</v>
      </c>
      <c r="D18" s="28">
        <v>15000000</v>
      </c>
      <c r="E18" s="1">
        <v>7</v>
      </c>
      <c r="G18" s="13"/>
    </row>
    <row r="19" spans="1:7" x14ac:dyDescent="0.2">
      <c r="A19" s="49" t="s">
        <v>47</v>
      </c>
      <c r="B19" s="42"/>
      <c r="C19" s="17"/>
      <c r="D19" s="53">
        <f>SUMIF(E19:E31,4,D19:D31)</f>
        <v>112273300</v>
      </c>
      <c r="E19" s="1">
        <v>3</v>
      </c>
      <c r="G19" s="59"/>
    </row>
    <row r="20" spans="1:7" ht="46.5" outlineLevel="1" x14ac:dyDescent="0.2">
      <c r="A20" s="46" t="s">
        <v>61</v>
      </c>
      <c r="B20" s="42"/>
      <c r="C20" s="17"/>
      <c r="D20" s="54">
        <f>SUMIF(E20:E21,5,D20:D21)</f>
        <v>54838600</v>
      </c>
      <c r="E20" s="1">
        <v>4</v>
      </c>
      <c r="G20" s="60"/>
    </row>
    <row r="21" spans="1:7" ht="46.5" outlineLevel="2" x14ac:dyDescent="0.2">
      <c r="A21" s="47" t="s">
        <v>62</v>
      </c>
      <c r="B21" s="43"/>
      <c r="C21" s="14"/>
      <c r="D21" s="55">
        <f>SUMIF(E21:E22,6,D21:D22)</f>
        <v>54838600</v>
      </c>
      <c r="E21" s="1">
        <v>5</v>
      </c>
      <c r="G21" s="57" t="s">
        <v>76</v>
      </c>
    </row>
    <row r="22" spans="1:7" outlineLevel="3" x14ac:dyDescent="0.2">
      <c r="A22" s="24" t="s">
        <v>9</v>
      </c>
      <c r="B22" s="43"/>
      <c r="C22" s="14"/>
      <c r="D22" s="28">
        <f>SUMIF(E22:E23,7,D22:D23)</f>
        <v>54838600</v>
      </c>
      <c r="E22" s="1">
        <v>6</v>
      </c>
      <c r="G22" s="13"/>
    </row>
    <row r="23" spans="1:7" ht="69.75" outlineLevel="4" x14ac:dyDescent="0.2">
      <c r="A23" s="25" t="s">
        <v>20</v>
      </c>
      <c r="B23" s="43">
        <v>1</v>
      </c>
      <c r="C23" s="14" t="s">
        <v>11</v>
      </c>
      <c r="D23" s="28">
        <v>54838600</v>
      </c>
      <c r="E23" s="1">
        <v>7</v>
      </c>
      <c r="G23" s="13"/>
    </row>
    <row r="24" spans="1:7" ht="46.5" outlineLevel="1" x14ac:dyDescent="0.2">
      <c r="A24" s="46" t="s">
        <v>63</v>
      </c>
      <c r="B24" s="42"/>
      <c r="C24" s="17"/>
      <c r="D24" s="54">
        <f>SUMIF(E24:E28,5,D24:D28)</f>
        <v>52000000</v>
      </c>
      <c r="E24" s="1">
        <v>4</v>
      </c>
      <c r="G24" s="60"/>
    </row>
    <row r="25" spans="1:7" ht="46.5" outlineLevel="2" x14ac:dyDescent="0.2">
      <c r="A25" s="47" t="s">
        <v>64</v>
      </c>
      <c r="B25" s="43"/>
      <c r="C25" s="14"/>
      <c r="D25" s="55">
        <f>SUMIF(E25:E26,6,D25:D26)</f>
        <v>22000000</v>
      </c>
      <c r="E25" s="1">
        <v>5</v>
      </c>
      <c r="G25" s="57" t="s">
        <v>78</v>
      </c>
    </row>
    <row r="26" spans="1:7" outlineLevel="3" x14ac:dyDescent="0.2">
      <c r="A26" s="24" t="s">
        <v>9</v>
      </c>
      <c r="B26" s="44"/>
      <c r="C26" s="44"/>
      <c r="D26" s="28">
        <f>SUMIF(E26:E27,7,D26:D27)</f>
        <v>22000000</v>
      </c>
      <c r="E26" s="58">
        <v>6</v>
      </c>
      <c r="F26" s="58"/>
      <c r="G26" s="13"/>
    </row>
    <row r="27" spans="1:7" ht="46.5" outlineLevel="4" x14ac:dyDescent="0.2">
      <c r="A27" s="25" t="s">
        <v>21</v>
      </c>
      <c r="B27" s="43">
        <v>1</v>
      </c>
      <c r="C27" s="14" t="s">
        <v>19</v>
      </c>
      <c r="D27" s="81">
        <v>22000000</v>
      </c>
      <c r="E27" s="1">
        <v>7</v>
      </c>
      <c r="G27" s="13"/>
    </row>
    <row r="28" spans="1:7" ht="46.5" outlineLevel="2" x14ac:dyDescent="0.2">
      <c r="A28" s="47" t="s">
        <v>65</v>
      </c>
      <c r="B28" s="43"/>
      <c r="C28" s="14"/>
      <c r="D28" s="55">
        <f>SUMIF(E28:E29,6,D28:D29)</f>
        <v>30000000</v>
      </c>
      <c r="E28" s="1">
        <v>5</v>
      </c>
      <c r="G28" s="57" t="s">
        <v>78</v>
      </c>
    </row>
    <row r="29" spans="1:7" outlineLevel="3" x14ac:dyDescent="0.2">
      <c r="A29" s="24" t="s">
        <v>9</v>
      </c>
      <c r="B29" s="43"/>
      <c r="C29" s="14"/>
      <c r="D29" s="28">
        <f>SUMIF(E29:E30,7,D29:D30)</f>
        <v>30000000</v>
      </c>
      <c r="E29" s="1">
        <v>6</v>
      </c>
      <c r="G29" s="13"/>
    </row>
    <row r="30" spans="1:7" outlineLevel="4" x14ac:dyDescent="0.2">
      <c r="A30" s="25" t="s">
        <v>22</v>
      </c>
      <c r="B30" s="43">
        <v>1</v>
      </c>
      <c r="C30" s="14" t="s">
        <v>19</v>
      </c>
      <c r="D30" s="28">
        <v>30000000</v>
      </c>
      <c r="E30" s="1">
        <v>7</v>
      </c>
      <c r="G30" s="13"/>
    </row>
    <row r="31" spans="1:7" outlineLevel="1" x14ac:dyDescent="0.2">
      <c r="A31" s="46" t="s">
        <v>66</v>
      </c>
      <c r="B31" s="42"/>
      <c r="C31" s="17"/>
      <c r="D31" s="54">
        <f>SUMIF(E31:E32,5,D31:D32)</f>
        <v>5434700</v>
      </c>
      <c r="E31" s="1">
        <v>4</v>
      </c>
      <c r="G31" s="60"/>
    </row>
    <row r="32" spans="1:7" ht="139.5" outlineLevel="2" x14ac:dyDescent="0.2">
      <c r="A32" s="47" t="s">
        <v>67</v>
      </c>
      <c r="B32" s="43"/>
      <c r="C32" s="14"/>
      <c r="D32" s="55">
        <f>SUMIF(E32:E33,6,D32:D33)</f>
        <v>5434700</v>
      </c>
      <c r="E32" s="1">
        <v>5</v>
      </c>
      <c r="G32" s="57" t="s">
        <v>79</v>
      </c>
    </row>
    <row r="33" spans="1:7" outlineLevel="3" x14ac:dyDescent="0.2">
      <c r="A33" s="24" t="s">
        <v>23</v>
      </c>
      <c r="B33" s="43"/>
      <c r="C33" s="14"/>
      <c r="D33" s="28">
        <f>SUMIF(E33:E34,7,D33:D34)</f>
        <v>5434700</v>
      </c>
      <c r="E33" s="1">
        <v>6</v>
      </c>
      <c r="G33" s="13"/>
    </row>
    <row r="34" spans="1:7" outlineLevel="4" x14ac:dyDescent="0.2">
      <c r="A34" s="25" t="s">
        <v>24</v>
      </c>
      <c r="B34" s="43"/>
      <c r="C34" s="14"/>
      <c r="D34" s="28">
        <f>SUMIF(E34:E35,8,D34:D35)</f>
        <v>5434700</v>
      </c>
      <c r="E34" s="1">
        <v>7</v>
      </c>
      <c r="G34" s="13"/>
    </row>
    <row r="35" spans="1:7" ht="46.5" outlineLevel="5" x14ac:dyDescent="0.2">
      <c r="A35" s="48" t="s">
        <v>25</v>
      </c>
      <c r="B35" s="43">
        <v>0</v>
      </c>
      <c r="C35" s="14" t="s">
        <v>26</v>
      </c>
      <c r="D35" s="28">
        <v>5434700</v>
      </c>
      <c r="E35" s="1">
        <v>8</v>
      </c>
      <c r="G35" s="13"/>
    </row>
    <row r="36" spans="1:7" ht="46.5" x14ac:dyDescent="0.2">
      <c r="A36" s="49" t="s">
        <v>49</v>
      </c>
      <c r="B36" s="42"/>
      <c r="C36" s="17"/>
      <c r="D36" s="53">
        <f>SUMIF(E36:E37,4,D36:D37)</f>
        <v>3079500</v>
      </c>
      <c r="E36" s="1">
        <v>3</v>
      </c>
      <c r="G36" s="59"/>
    </row>
    <row r="37" spans="1:7" outlineLevel="1" x14ac:dyDescent="0.2">
      <c r="A37" s="46" t="s">
        <v>70</v>
      </c>
      <c r="B37" s="42"/>
      <c r="C37" s="17"/>
      <c r="D37" s="54">
        <f>SUMIF(E37:E38,5,D37:D38)</f>
        <v>3079500</v>
      </c>
      <c r="E37" s="1">
        <v>4</v>
      </c>
      <c r="G37" s="60"/>
    </row>
    <row r="38" spans="1:7" ht="186" outlineLevel="2" x14ac:dyDescent="0.2">
      <c r="A38" s="47" t="s">
        <v>72</v>
      </c>
      <c r="B38" s="43"/>
      <c r="C38" s="14"/>
      <c r="D38" s="55">
        <f>SUMIF(E38:E39,6,D38:D39)</f>
        <v>3079500</v>
      </c>
      <c r="E38" s="1">
        <v>5</v>
      </c>
      <c r="G38" s="57" t="s">
        <v>81</v>
      </c>
    </row>
    <row r="39" spans="1:7" outlineLevel="3" x14ac:dyDescent="0.2">
      <c r="A39" s="24" t="s">
        <v>23</v>
      </c>
      <c r="B39" s="43"/>
      <c r="C39" s="14"/>
      <c r="D39" s="28">
        <f>SUMIF(E39:E45,7,D39:D45)</f>
        <v>3079500</v>
      </c>
      <c r="E39" s="1">
        <v>6</v>
      </c>
      <c r="G39" s="13"/>
    </row>
    <row r="40" spans="1:7" outlineLevel="4" x14ac:dyDescent="0.2">
      <c r="A40" s="25" t="s">
        <v>33</v>
      </c>
      <c r="B40" s="43">
        <v>0</v>
      </c>
      <c r="C40" s="14" t="s">
        <v>26</v>
      </c>
      <c r="D40" s="28">
        <v>703200</v>
      </c>
      <c r="E40" s="1">
        <v>7</v>
      </c>
      <c r="G40" s="13"/>
    </row>
    <row r="41" spans="1:7" outlineLevel="4" x14ac:dyDescent="0.2">
      <c r="A41" s="25" t="s">
        <v>28</v>
      </c>
      <c r="B41" s="43"/>
      <c r="C41" s="14"/>
      <c r="D41" s="28">
        <f>SUMIF(E41:E42,8,D41:D42)</f>
        <v>1330300</v>
      </c>
      <c r="E41" s="1">
        <v>7</v>
      </c>
      <c r="G41" s="13"/>
    </row>
    <row r="42" spans="1:7" outlineLevel="5" x14ac:dyDescent="0.2">
      <c r="A42" s="34" t="s">
        <v>29</v>
      </c>
      <c r="B42" s="43">
        <v>0</v>
      </c>
      <c r="C42" s="14" t="s">
        <v>26</v>
      </c>
      <c r="D42" s="28">
        <v>1330300</v>
      </c>
      <c r="E42" s="1">
        <v>8</v>
      </c>
      <c r="G42" s="13"/>
    </row>
    <row r="43" spans="1:7" outlineLevel="4" x14ac:dyDescent="0.2">
      <c r="A43" s="25" t="s">
        <v>24</v>
      </c>
      <c r="B43" s="43"/>
      <c r="C43" s="14"/>
      <c r="D43" s="28">
        <f>SUMIF(E43:E44,8,D43:D44)</f>
        <v>410500</v>
      </c>
      <c r="E43" s="1">
        <v>7</v>
      </c>
      <c r="G43" s="13"/>
    </row>
    <row r="44" spans="1:7" outlineLevel="5" x14ac:dyDescent="0.2">
      <c r="A44" s="48" t="s">
        <v>34</v>
      </c>
      <c r="B44" s="43">
        <v>0</v>
      </c>
      <c r="C44" s="43" t="s">
        <v>26</v>
      </c>
      <c r="D44" s="28">
        <v>410500</v>
      </c>
      <c r="E44" s="1">
        <v>8</v>
      </c>
      <c r="G44" s="13"/>
    </row>
    <row r="45" spans="1:7" outlineLevel="4" x14ac:dyDescent="0.2">
      <c r="A45" s="50" t="s">
        <v>35</v>
      </c>
      <c r="B45" s="44">
        <v>0</v>
      </c>
      <c r="C45" s="44" t="s">
        <v>26</v>
      </c>
      <c r="D45" s="51">
        <v>635500</v>
      </c>
      <c r="E45" s="58">
        <v>7</v>
      </c>
      <c r="F45" s="58"/>
      <c r="G45" s="18"/>
    </row>
    <row r="47" spans="1:7" x14ac:dyDescent="0.2">
      <c r="D47" s="61"/>
    </row>
  </sheetData>
  <mergeCells count="6">
    <mergeCell ref="B5:C5"/>
    <mergeCell ref="G5:G6"/>
    <mergeCell ref="D5:D6"/>
    <mergeCell ref="A1:G1"/>
    <mergeCell ref="A2:G2"/>
    <mergeCell ref="A3:G3"/>
  </mergeCells>
  <pageMargins left="0.78740157480314965" right="0.39370078740157483" top="0.59055118110236227" bottom="0.59055118110236227" header="0.51181102362204722" footer="0.51181102362204722"/>
  <pageSetup paperSize="9" scale="68" fitToHeight="0" orientation="portrait" r:id="rId1"/>
  <headerFooter alignWithMargins="0">
    <oddHeader>&amp;Rหน้าที่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outlinePr summaryBelow="0"/>
    <pageSetUpPr fitToPage="1"/>
  </sheetPr>
  <dimension ref="A1:G29"/>
  <sheetViews>
    <sheetView tabSelected="1" view="pageBreakPreview" zoomScale="60" zoomScaleNormal="110" workbookViewId="0">
      <selection activeCell="M29" sqref="M29"/>
    </sheetView>
  </sheetViews>
  <sheetFormatPr defaultRowHeight="23.25" outlineLevelRow="5" outlineLevelCol="1" x14ac:dyDescent="0.2"/>
  <cols>
    <col min="1" max="1" width="88.140625" style="1" customWidth="1"/>
    <col min="2" max="2" width="15.7109375" style="36" hidden="1" customWidth="1" outlineLevel="1"/>
    <col min="3" max="3" width="2.85546875" style="1" hidden="1" customWidth="1" outlineLevel="1"/>
    <col min="4" max="4" width="24.85546875" style="1" customWidth="1" collapsed="1"/>
    <col min="5" max="5" width="0" style="1" hidden="1" customWidth="1"/>
    <col min="6" max="6" width="108.7109375" style="1" hidden="1" customWidth="1"/>
    <col min="7" max="7" width="29.140625" style="1" customWidth="1"/>
    <col min="8" max="8" width="9.140625" style="1" customWidth="1"/>
    <col min="9" max="9" width="12.28515625" style="1" bestFit="1" customWidth="1"/>
    <col min="10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7" ht="23.25" customHeight="1" x14ac:dyDescent="0.2">
      <c r="A1" s="117" t="s">
        <v>82</v>
      </c>
      <c r="B1" s="117"/>
      <c r="C1" s="117"/>
      <c r="D1" s="117"/>
      <c r="E1" s="117"/>
      <c r="F1" s="117"/>
      <c r="G1" s="117"/>
    </row>
    <row r="2" spans="1:7" ht="23.25" customHeight="1" x14ac:dyDescent="0.2">
      <c r="A2" s="117" t="s">
        <v>86</v>
      </c>
      <c r="B2" s="117"/>
      <c r="C2" s="117"/>
      <c r="D2" s="117"/>
      <c r="E2" s="117"/>
      <c r="F2" s="117"/>
      <c r="G2" s="117"/>
    </row>
    <row r="3" spans="1:7" ht="23.25" customHeight="1" x14ac:dyDescent="0.2">
      <c r="A3" s="117" t="s">
        <v>87</v>
      </c>
      <c r="B3" s="117"/>
      <c r="C3" s="117"/>
      <c r="D3" s="117"/>
      <c r="E3" s="117"/>
      <c r="F3" s="117"/>
      <c r="G3" s="117"/>
    </row>
    <row r="4" spans="1:7" ht="18" customHeight="1" x14ac:dyDescent="0.2">
      <c r="B4" s="37"/>
      <c r="C4" s="37"/>
      <c r="D4" s="5"/>
      <c r="G4" s="69" t="s">
        <v>0</v>
      </c>
    </row>
    <row r="5" spans="1:7" ht="37.5" customHeight="1" x14ac:dyDescent="0.2">
      <c r="A5" s="70" t="s">
        <v>1</v>
      </c>
      <c r="B5" s="112" t="s">
        <v>2</v>
      </c>
      <c r="C5" s="113"/>
      <c r="D5" s="114" t="s">
        <v>3</v>
      </c>
      <c r="E5" s="71"/>
      <c r="F5" s="71"/>
      <c r="G5" s="114" t="s">
        <v>74</v>
      </c>
    </row>
    <row r="6" spans="1:7" ht="157.5" hidden="1" x14ac:dyDescent="0.2">
      <c r="A6" s="72" t="s">
        <v>4</v>
      </c>
      <c r="B6" s="73" t="s">
        <v>5</v>
      </c>
      <c r="C6" s="74" t="s">
        <v>6</v>
      </c>
      <c r="D6" s="115"/>
      <c r="E6" s="71"/>
      <c r="F6" s="71"/>
      <c r="G6" s="115"/>
    </row>
    <row r="7" spans="1:7" ht="30" x14ac:dyDescent="0.2">
      <c r="A7" s="111" t="s">
        <v>91</v>
      </c>
      <c r="B7" s="83"/>
      <c r="C7" s="83"/>
      <c r="D7" s="84">
        <f>SUMIF(E7:E27,3,D7:D27)</f>
        <v>75500000</v>
      </c>
      <c r="E7" s="85">
        <v>2</v>
      </c>
      <c r="F7" s="85"/>
      <c r="G7" s="86"/>
    </row>
    <row r="8" spans="1:7" ht="52.5" x14ac:dyDescent="0.2">
      <c r="A8" s="87" t="s">
        <v>45</v>
      </c>
      <c r="B8" s="88"/>
      <c r="C8" s="88"/>
      <c r="D8" s="89">
        <f>SUMIF(E8:E10,4,D8:D10)</f>
        <v>50000000</v>
      </c>
      <c r="E8" s="85">
        <v>3</v>
      </c>
      <c r="F8" s="85"/>
      <c r="G8" s="90"/>
    </row>
    <row r="9" spans="1:7" ht="52.5" outlineLevel="1" x14ac:dyDescent="0.2">
      <c r="A9" s="91" t="s">
        <v>50</v>
      </c>
      <c r="B9" s="92"/>
      <c r="C9" s="92"/>
      <c r="D9" s="93">
        <f>SUMIF(E9:E9,5,D9:D9)</f>
        <v>0</v>
      </c>
      <c r="E9" s="85">
        <v>4</v>
      </c>
      <c r="F9" s="85"/>
      <c r="G9" s="94"/>
    </row>
    <row r="10" spans="1:7" ht="28.5" customHeight="1" outlineLevel="1" x14ac:dyDescent="0.2">
      <c r="A10" s="91" t="s">
        <v>56</v>
      </c>
      <c r="B10" s="92"/>
      <c r="C10" s="92"/>
      <c r="D10" s="93">
        <f>SUMIF(E10:E13,5,D10:D13)</f>
        <v>50000000</v>
      </c>
      <c r="E10" s="85">
        <v>4</v>
      </c>
      <c r="F10" s="85"/>
      <c r="G10" s="94"/>
    </row>
    <row r="11" spans="1:7" ht="76.5" customHeight="1" outlineLevel="2" x14ac:dyDescent="0.2">
      <c r="A11" s="95" t="s">
        <v>57</v>
      </c>
      <c r="B11" s="96"/>
      <c r="C11" s="96"/>
      <c r="D11" s="97">
        <f>SUMIF(E11:E12,6,D11:D12)</f>
        <v>50000000</v>
      </c>
      <c r="E11" s="85">
        <v>5</v>
      </c>
      <c r="F11" s="85"/>
      <c r="G11" s="98" t="s">
        <v>77</v>
      </c>
    </row>
    <row r="12" spans="1:7" ht="26.25" outlineLevel="3" x14ac:dyDescent="0.2">
      <c r="A12" s="99" t="s">
        <v>9</v>
      </c>
      <c r="B12" s="96"/>
      <c r="C12" s="96"/>
      <c r="D12" s="100">
        <f>SUMIF(E12:E13,7,D12:D13)</f>
        <v>50000000</v>
      </c>
      <c r="E12" s="85">
        <v>6</v>
      </c>
      <c r="F12" s="85"/>
      <c r="G12" s="101"/>
    </row>
    <row r="13" spans="1:7" ht="122.25" customHeight="1" outlineLevel="4" x14ac:dyDescent="0.2">
      <c r="A13" s="102" t="s">
        <v>16</v>
      </c>
      <c r="B13" s="96">
        <v>1</v>
      </c>
      <c r="C13" s="96" t="s">
        <v>11</v>
      </c>
      <c r="D13" s="100">
        <v>50000000</v>
      </c>
      <c r="E13" s="85">
        <v>7</v>
      </c>
      <c r="F13" s="85"/>
      <c r="G13" s="101"/>
    </row>
    <row r="14" spans="1:7" ht="39" customHeight="1" x14ac:dyDescent="0.2">
      <c r="A14" s="87" t="s">
        <v>46</v>
      </c>
      <c r="B14" s="88"/>
      <c r="C14" s="88"/>
      <c r="D14" s="89">
        <f>SUMIF(E14:E15,4,D14:D15)</f>
        <v>21000000</v>
      </c>
      <c r="E14" s="103">
        <v>3</v>
      </c>
      <c r="F14" s="103"/>
      <c r="G14" s="90"/>
    </row>
    <row r="15" spans="1:7" ht="36" customHeight="1" outlineLevel="1" x14ac:dyDescent="0.2">
      <c r="A15" s="91" t="s">
        <v>59</v>
      </c>
      <c r="B15" s="92"/>
      <c r="C15" s="92"/>
      <c r="D15" s="93">
        <f>SUMIF(E15:E16,5,D15:D16)</f>
        <v>21000000</v>
      </c>
      <c r="E15" s="85">
        <v>4</v>
      </c>
      <c r="F15" s="85"/>
      <c r="G15" s="94"/>
    </row>
    <row r="16" spans="1:7" ht="46.5" outlineLevel="2" x14ac:dyDescent="0.2">
      <c r="A16" s="95" t="s">
        <v>60</v>
      </c>
      <c r="B16" s="96"/>
      <c r="C16" s="96"/>
      <c r="D16" s="97">
        <f>SUMIF(E16:E17,6,D16:D17)</f>
        <v>21000000</v>
      </c>
      <c r="E16" s="85">
        <v>5</v>
      </c>
      <c r="F16" s="85"/>
      <c r="G16" s="104" t="s">
        <v>93</v>
      </c>
    </row>
    <row r="17" spans="1:7" ht="26.25" outlineLevel="3" x14ac:dyDescent="0.2">
      <c r="A17" s="99" t="s">
        <v>9</v>
      </c>
      <c r="B17" s="96"/>
      <c r="C17" s="96"/>
      <c r="D17" s="100">
        <f>SUMIF(E17:E18,7,D17:D18)</f>
        <v>21000000</v>
      </c>
      <c r="E17" s="85">
        <v>6</v>
      </c>
      <c r="F17" s="85"/>
      <c r="G17" s="101"/>
    </row>
    <row r="18" spans="1:7" ht="73.5" customHeight="1" outlineLevel="4" x14ac:dyDescent="0.2">
      <c r="A18" s="102" t="s">
        <v>18</v>
      </c>
      <c r="B18" s="96">
        <v>1</v>
      </c>
      <c r="C18" s="96" t="s">
        <v>19</v>
      </c>
      <c r="D18" s="100">
        <v>21000000</v>
      </c>
      <c r="E18" s="85">
        <v>7</v>
      </c>
      <c r="F18" s="85"/>
      <c r="G18" s="101"/>
    </row>
    <row r="19" spans="1:7" ht="33.75" customHeight="1" x14ac:dyDescent="0.2">
      <c r="A19" s="87" t="s">
        <v>48</v>
      </c>
      <c r="B19" s="92"/>
      <c r="C19" s="92"/>
      <c r="D19" s="89">
        <f>SUMIF(E19:E20,4,D19:D20)</f>
        <v>4500000</v>
      </c>
      <c r="E19" s="85">
        <v>3</v>
      </c>
      <c r="F19" s="85"/>
      <c r="G19" s="90"/>
    </row>
    <row r="20" spans="1:7" ht="31.5" customHeight="1" outlineLevel="1" x14ac:dyDescent="0.2">
      <c r="A20" s="91" t="s">
        <v>68</v>
      </c>
      <c r="B20" s="92"/>
      <c r="C20" s="92"/>
      <c r="D20" s="93">
        <f>SUMIF(E20:E21,5,D20:D21)</f>
        <v>4500000</v>
      </c>
      <c r="E20" s="85">
        <v>4</v>
      </c>
      <c r="F20" s="85"/>
      <c r="G20" s="94"/>
    </row>
    <row r="21" spans="1:7" ht="120.75" customHeight="1" outlineLevel="2" x14ac:dyDescent="0.2">
      <c r="A21" s="95" t="s">
        <v>69</v>
      </c>
      <c r="B21" s="96"/>
      <c r="C21" s="96"/>
      <c r="D21" s="97">
        <f>SUMIF(E21:E22,6,D21:D22)</f>
        <v>4500000</v>
      </c>
      <c r="E21" s="85">
        <v>5</v>
      </c>
      <c r="F21" s="85"/>
      <c r="G21" s="98" t="s">
        <v>80</v>
      </c>
    </row>
    <row r="22" spans="1:7" ht="26.25" outlineLevel="3" x14ac:dyDescent="0.2">
      <c r="A22" s="99" t="s">
        <v>23</v>
      </c>
      <c r="B22" s="96"/>
      <c r="C22" s="96"/>
      <c r="D22" s="100">
        <f>SUMIF(E22:E26,7,D22:D26)</f>
        <v>4500000</v>
      </c>
      <c r="E22" s="85">
        <v>6</v>
      </c>
      <c r="F22" s="85"/>
      <c r="G22" s="101"/>
    </row>
    <row r="23" spans="1:7" ht="26.25" outlineLevel="4" x14ac:dyDescent="0.2">
      <c r="A23" s="102" t="s">
        <v>27</v>
      </c>
      <c r="B23" s="96">
        <v>0</v>
      </c>
      <c r="C23" s="96" t="s">
        <v>26</v>
      </c>
      <c r="D23" s="100">
        <v>1934000</v>
      </c>
      <c r="E23" s="85">
        <v>7</v>
      </c>
      <c r="F23" s="85"/>
      <c r="G23" s="101"/>
    </row>
    <row r="24" spans="1:7" ht="26.25" outlineLevel="4" x14ac:dyDescent="0.2">
      <c r="A24" s="102" t="s">
        <v>28</v>
      </c>
      <c r="B24" s="96"/>
      <c r="C24" s="96"/>
      <c r="D24" s="100">
        <f>SUMIF(E24:E25,8,D24:D25)</f>
        <v>66000</v>
      </c>
      <c r="E24" s="85">
        <v>7</v>
      </c>
      <c r="F24" s="85"/>
      <c r="G24" s="101"/>
    </row>
    <row r="25" spans="1:7" ht="26.25" outlineLevel="5" x14ac:dyDescent="0.2">
      <c r="A25" s="105" t="s">
        <v>29</v>
      </c>
      <c r="B25" s="96">
        <v>0</v>
      </c>
      <c r="C25" s="96" t="s">
        <v>26</v>
      </c>
      <c r="D25" s="100">
        <v>66000</v>
      </c>
      <c r="E25" s="85">
        <v>8</v>
      </c>
      <c r="F25" s="85"/>
      <c r="G25" s="101"/>
    </row>
    <row r="26" spans="1:7" ht="26.25" outlineLevel="4" x14ac:dyDescent="0.2">
      <c r="A26" s="102" t="s">
        <v>24</v>
      </c>
      <c r="B26" s="96"/>
      <c r="C26" s="96"/>
      <c r="D26" s="100">
        <f>SUMIF(E26:E27,8,D26:D27)</f>
        <v>2500000</v>
      </c>
      <c r="E26" s="85">
        <v>7</v>
      </c>
      <c r="F26" s="85"/>
      <c r="G26" s="101"/>
    </row>
    <row r="27" spans="1:7" ht="46.5" customHeight="1" outlineLevel="5" x14ac:dyDescent="0.2">
      <c r="A27" s="106" t="s">
        <v>30</v>
      </c>
      <c r="B27" s="107">
        <v>0</v>
      </c>
      <c r="C27" s="107" t="s">
        <v>26</v>
      </c>
      <c r="D27" s="108">
        <v>2500000</v>
      </c>
      <c r="E27" s="109">
        <v>8</v>
      </c>
      <c r="F27" s="109"/>
      <c r="G27" s="110"/>
    </row>
    <row r="28" spans="1:7" ht="36" customHeight="1" outlineLevel="5" x14ac:dyDescent="0.2">
      <c r="A28" s="123" t="s">
        <v>94</v>
      </c>
      <c r="B28" s="123"/>
      <c r="C28" s="123"/>
      <c r="D28" s="123"/>
      <c r="E28" s="123"/>
      <c r="F28" s="123"/>
      <c r="G28" s="123"/>
    </row>
    <row r="29" spans="1:7" x14ac:dyDescent="0.2">
      <c r="A29" s="124"/>
      <c r="B29" s="124"/>
      <c r="C29" s="124"/>
      <c r="D29" s="124"/>
      <c r="E29" s="124"/>
      <c r="F29" s="124"/>
      <c r="G29" s="124"/>
    </row>
  </sheetData>
  <mergeCells count="7">
    <mergeCell ref="A28:G29"/>
    <mergeCell ref="B5:C5"/>
    <mergeCell ref="G5:G6"/>
    <mergeCell ref="D5:D6"/>
    <mergeCell ref="A1:G1"/>
    <mergeCell ref="A2:G2"/>
    <mergeCell ref="A3:G3"/>
  </mergeCells>
  <pageMargins left="0.78740157480314965" right="0.39370078740157483" top="0.59055118110236227" bottom="0.59055118110236227" header="0.51181102362204722" footer="0.51181102362204722"/>
  <pageSetup paperSize="9" scale="64" fitToHeight="0" orientation="portrait" r:id="rId1"/>
  <headerFooter alignWithMargins="0">
    <oddHeader xml:space="preserve">&amp;R&amp;16สงป.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9"/>
  <sheetViews>
    <sheetView view="pageBreakPreview" zoomScale="60" zoomScaleNormal="110" workbookViewId="0">
      <selection activeCell="D23" sqref="D23"/>
    </sheetView>
  </sheetViews>
  <sheetFormatPr defaultRowHeight="23.25" outlineLevelRow="4" outlineLevelCol="1" x14ac:dyDescent="0.2"/>
  <cols>
    <col min="1" max="1" width="85.7109375" style="1" customWidth="1"/>
    <col min="2" max="2" width="15.7109375" style="36" hidden="1" customWidth="1" outlineLevel="1"/>
    <col min="3" max="3" width="15.710937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7" width="24.85546875" style="1" customWidth="1"/>
    <col min="8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7" ht="26.25" customHeight="1" x14ac:dyDescent="0.2">
      <c r="A1" s="116" t="s">
        <v>82</v>
      </c>
      <c r="B1" s="116"/>
      <c r="C1" s="116"/>
      <c r="D1" s="116"/>
      <c r="E1" s="116"/>
      <c r="F1" s="116"/>
      <c r="G1" s="116"/>
    </row>
    <row r="2" spans="1:7" ht="26.25" x14ac:dyDescent="0.2">
      <c r="A2" s="116" t="s">
        <v>88</v>
      </c>
      <c r="B2" s="116"/>
      <c r="C2" s="116"/>
      <c r="D2" s="116"/>
      <c r="E2" s="116"/>
      <c r="F2" s="116"/>
      <c r="G2" s="116"/>
    </row>
    <row r="3" spans="1:7" ht="26.25" x14ac:dyDescent="0.2">
      <c r="A3" s="116" t="s">
        <v>89</v>
      </c>
      <c r="B3" s="116"/>
      <c r="C3" s="116"/>
      <c r="D3" s="116"/>
      <c r="E3" s="116"/>
      <c r="F3" s="116"/>
      <c r="G3" s="116"/>
    </row>
    <row r="4" spans="1:7" x14ac:dyDescent="0.2">
      <c r="B4" s="37"/>
      <c r="C4" s="37"/>
      <c r="D4" s="5"/>
      <c r="G4" s="69" t="s">
        <v>0</v>
      </c>
    </row>
    <row r="5" spans="1:7" ht="78.75" customHeight="1" x14ac:dyDescent="0.2">
      <c r="A5" s="70" t="s">
        <v>1</v>
      </c>
      <c r="B5" s="118" t="s">
        <v>2</v>
      </c>
      <c r="C5" s="119"/>
      <c r="D5" s="114" t="s">
        <v>3</v>
      </c>
      <c r="E5" s="75"/>
      <c r="F5" s="75"/>
      <c r="G5" s="114" t="s">
        <v>74</v>
      </c>
    </row>
    <row r="6" spans="1:7" ht="26.25" x14ac:dyDescent="0.2">
      <c r="A6" s="76" t="s">
        <v>4</v>
      </c>
      <c r="B6" s="77" t="s">
        <v>5</v>
      </c>
      <c r="C6" s="78" t="s">
        <v>6</v>
      </c>
      <c r="D6" s="115"/>
      <c r="E6" s="75"/>
      <c r="F6" s="75"/>
      <c r="G6" s="115"/>
    </row>
    <row r="7" spans="1:7" x14ac:dyDescent="0.2">
      <c r="A7" s="20" t="s">
        <v>92</v>
      </c>
      <c r="B7" s="41"/>
      <c r="C7" s="41"/>
      <c r="D7" s="29">
        <f>SUMIF(E7:E19,3,D7:D19)</f>
        <v>150000000</v>
      </c>
      <c r="E7" s="1">
        <v>2</v>
      </c>
      <c r="G7" s="62"/>
    </row>
    <row r="8" spans="1:7" ht="46.5" x14ac:dyDescent="0.2">
      <c r="A8" s="49" t="s">
        <v>45</v>
      </c>
      <c r="B8" s="52"/>
      <c r="C8" s="52"/>
      <c r="D8" s="53">
        <f>SUMIF(E8:E16,4,D8:D16)</f>
        <v>150000000</v>
      </c>
      <c r="E8" s="1">
        <v>3</v>
      </c>
      <c r="G8" s="59"/>
    </row>
    <row r="9" spans="1:7" ht="46.5" outlineLevel="1" x14ac:dyDescent="0.2">
      <c r="A9" s="46" t="s">
        <v>50</v>
      </c>
      <c r="B9" s="42"/>
      <c r="C9" s="42"/>
      <c r="D9" s="54">
        <f>SUMIF(E9:E15,5,D9:D15)</f>
        <v>100000000</v>
      </c>
      <c r="E9" s="1">
        <v>4</v>
      </c>
      <c r="G9" s="60"/>
    </row>
    <row r="10" spans="1:7" ht="69.75" outlineLevel="2" x14ac:dyDescent="0.2">
      <c r="A10" s="47" t="s">
        <v>51</v>
      </c>
      <c r="B10" s="43"/>
      <c r="C10" s="43"/>
      <c r="D10" s="55">
        <f>SUMIF(E10:E11,6,D10:D11)</f>
        <v>50000000</v>
      </c>
      <c r="E10" s="1">
        <v>5</v>
      </c>
      <c r="G10" s="57" t="s">
        <v>75</v>
      </c>
    </row>
    <row r="11" spans="1:7" outlineLevel="3" x14ac:dyDescent="0.2">
      <c r="A11" s="24" t="s">
        <v>9</v>
      </c>
      <c r="B11" s="43"/>
      <c r="C11" s="43"/>
      <c r="D11" s="28">
        <f>SUMIF(E11:E12,7,D11:D12)</f>
        <v>50000000</v>
      </c>
      <c r="E11" s="1">
        <v>6</v>
      </c>
      <c r="G11" s="13"/>
    </row>
    <row r="12" spans="1:7" ht="93" outlineLevel="4" x14ac:dyDescent="0.2">
      <c r="A12" s="25" t="s">
        <v>10</v>
      </c>
      <c r="B12" s="43">
        <v>1</v>
      </c>
      <c r="C12" s="43" t="s">
        <v>11</v>
      </c>
      <c r="D12" s="28">
        <v>50000000</v>
      </c>
      <c r="E12" s="1">
        <v>7</v>
      </c>
      <c r="G12" s="13"/>
    </row>
    <row r="13" spans="1:7" ht="46.5" outlineLevel="2" x14ac:dyDescent="0.2">
      <c r="A13" s="47" t="s">
        <v>52</v>
      </c>
      <c r="B13" s="43"/>
      <c r="C13" s="43"/>
      <c r="D13" s="55">
        <f>SUMIF(E13:E14,6,D13:D14)</f>
        <v>50000000</v>
      </c>
      <c r="E13" s="1">
        <v>5</v>
      </c>
      <c r="G13" s="57" t="s">
        <v>75</v>
      </c>
    </row>
    <row r="14" spans="1:7" outlineLevel="3" x14ac:dyDescent="0.2">
      <c r="A14" s="24" t="s">
        <v>9</v>
      </c>
      <c r="B14" s="43"/>
      <c r="C14" s="43"/>
      <c r="D14" s="28">
        <f>SUMIF(E14:E15,7,D14:D15)</f>
        <v>50000000</v>
      </c>
      <c r="E14" s="1">
        <v>6</v>
      </c>
      <c r="G14" s="13"/>
    </row>
    <row r="15" spans="1:7" ht="93" outlineLevel="4" x14ac:dyDescent="0.2">
      <c r="A15" s="25" t="s">
        <v>12</v>
      </c>
      <c r="B15" s="43">
        <v>1</v>
      </c>
      <c r="C15" s="43" t="s">
        <v>11</v>
      </c>
      <c r="D15" s="28">
        <v>50000000</v>
      </c>
      <c r="E15" s="1">
        <v>7</v>
      </c>
      <c r="G15" s="13"/>
    </row>
    <row r="16" spans="1:7" outlineLevel="1" x14ac:dyDescent="0.2">
      <c r="A16" s="46" t="s">
        <v>56</v>
      </c>
      <c r="B16" s="42"/>
      <c r="C16" s="42"/>
      <c r="D16" s="54">
        <f>SUMIF(E16:E17,5,D16:D17)</f>
        <v>50000000</v>
      </c>
      <c r="E16" s="1">
        <v>4</v>
      </c>
      <c r="G16" s="60"/>
    </row>
    <row r="17" spans="1:7" ht="69.75" outlineLevel="2" x14ac:dyDescent="0.2">
      <c r="A17" s="47" t="s">
        <v>58</v>
      </c>
      <c r="B17" s="43"/>
      <c r="C17" s="43"/>
      <c r="D17" s="55">
        <f>SUMIF(E17:E18,6,D17:D18)</f>
        <v>50000000</v>
      </c>
      <c r="E17" s="1">
        <v>5</v>
      </c>
      <c r="G17" s="57" t="s">
        <v>75</v>
      </c>
    </row>
    <row r="18" spans="1:7" outlineLevel="3" x14ac:dyDescent="0.2">
      <c r="A18" s="24" t="s">
        <v>9</v>
      </c>
      <c r="B18" s="43"/>
      <c r="C18" s="43"/>
      <c r="D18" s="28">
        <f>SUMIF(E18:E19,7,D18:D19)</f>
        <v>50000000</v>
      </c>
      <c r="E18" s="1">
        <v>6</v>
      </c>
      <c r="G18" s="13"/>
    </row>
    <row r="19" spans="1:7" ht="93" outlineLevel="4" x14ac:dyDescent="0.2">
      <c r="A19" s="50" t="s">
        <v>17</v>
      </c>
      <c r="B19" s="44">
        <v>1</v>
      </c>
      <c r="C19" s="44" t="s">
        <v>11</v>
      </c>
      <c r="D19" s="51">
        <v>50000000</v>
      </c>
      <c r="E19" s="58">
        <v>7</v>
      </c>
      <c r="F19" s="58"/>
      <c r="G19" s="18"/>
    </row>
  </sheetData>
  <mergeCells count="6">
    <mergeCell ref="B5:C5"/>
    <mergeCell ref="G5:G6"/>
    <mergeCell ref="D5:D6"/>
    <mergeCell ref="A1:G1"/>
    <mergeCell ref="A2:G2"/>
    <mergeCell ref="A3:G3"/>
  </mergeCells>
  <pageMargins left="0.78740157480314965" right="0.39370078740157483" top="0.59055118110236227" bottom="0.59055118110236227" header="0.51181102362204722" footer="0.51181102362204722"/>
  <pageSetup paperSize="9" scale="68" fitToHeight="0" orientation="portrait" r:id="rId1"/>
  <headerFooter alignWithMargins="0">
    <oddHeader>&amp;Rหน้าที่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1"/>
  <sheetViews>
    <sheetView topLeftCell="A4" zoomScale="85" workbookViewId="0">
      <selection activeCell="F9" sqref="F9"/>
    </sheetView>
  </sheetViews>
  <sheetFormatPr defaultRowHeight="23.25" outlineLevelCol="1" x14ac:dyDescent="0.2"/>
  <cols>
    <col min="1" max="1" width="85.7109375" style="1" customWidth="1"/>
    <col min="2" max="2" width="15.7109375" style="36" customWidth="1" outlineLevel="1"/>
    <col min="3" max="3" width="15.7109375" style="1" customWidth="1" outlineLevel="1"/>
    <col min="4" max="4" width="23.7109375" style="1" customWidth="1"/>
    <col min="5" max="5" width="9.140625" style="1" customWidth="1"/>
    <col min="6" max="6" width="108.7109375" style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6" x14ac:dyDescent="0.2">
      <c r="A1" s="120"/>
      <c r="B1" s="120"/>
      <c r="C1" s="120"/>
      <c r="D1" s="120"/>
      <c r="F1" s="3"/>
    </row>
    <row r="2" spans="1:6" x14ac:dyDescent="0.2">
      <c r="A2" s="120"/>
      <c r="B2" s="120"/>
      <c r="C2" s="120"/>
      <c r="D2" s="120"/>
    </row>
    <row r="3" spans="1:6" x14ac:dyDescent="0.2">
      <c r="C3" s="3"/>
    </row>
    <row r="4" spans="1:6" ht="26.25" x14ac:dyDescent="0.2">
      <c r="A4" s="116" t="s">
        <v>36</v>
      </c>
      <c r="B4" s="116"/>
      <c r="C4" s="116"/>
      <c r="D4" s="116"/>
    </row>
    <row r="5" spans="1:6" x14ac:dyDescent="0.2">
      <c r="B5" s="37"/>
      <c r="C5" s="4"/>
      <c r="D5" s="5" t="s">
        <v>0</v>
      </c>
    </row>
    <row r="6" spans="1:6" ht="26.25" x14ac:dyDescent="0.2">
      <c r="A6" s="6" t="s">
        <v>1</v>
      </c>
      <c r="B6" s="121" t="s">
        <v>2</v>
      </c>
      <c r="C6" s="122"/>
      <c r="D6" s="6" t="s">
        <v>3</v>
      </c>
    </row>
    <row r="7" spans="1:6" ht="26.25" x14ac:dyDescent="0.2">
      <c r="A7" s="7" t="s">
        <v>4</v>
      </c>
      <c r="B7" s="38" t="s">
        <v>5</v>
      </c>
      <c r="C7" s="33" t="s">
        <v>6</v>
      </c>
      <c r="D7" s="7"/>
    </row>
    <row r="8" spans="1:6" ht="26.25" x14ac:dyDescent="0.2">
      <c r="A8" s="9" t="s">
        <v>37</v>
      </c>
      <c r="B8" s="39"/>
      <c r="C8" s="10"/>
      <c r="D8" s="26"/>
      <c r="E8" s="1">
        <v>1</v>
      </c>
    </row>
    <row r="9" spans="1:6" x14ac:dyDescent="0.2">
      <c r="A9" s="11"/>
      <c r="B9" s="40"/>
      <c r="C9" s="12"/>
      <c r="D9" s="27"/>
    </row>
    <row r="10" spans="1:6" x14ac:dyDescent="0.2">
      <c r="A10" s="13"/>
      <c r="C10" s="15"/>
      <c r="D10" s="28"/>
    </row>
    <row r="11" spans="1:6" x14ac:dyDescent="0.2">
      <c r="A11" s="20" t="s">
        <v>38</v>
      </c>
      <c r="B11" s="41"/>
      <c r="C11" s="16"/>
      <c r="D11" s="29"/>
      <c r="E11" s="1">
        <v>2</v>
      </c>
    </row>
    <row r="12" spans="1:6" x14ac:dyDescent="0.2">
      <c r="A12" s="21" t="s">
        <v>39</v>
      </c>
      <c r="B12" s="42"/>
      <c r="C12" s="17"/>
      <c r="D12" s="30"/>
      <c r="E12" s="1">
        <v>3</v>
      </c>
    </row>
    <row r="13" spans="1:6" x14ac:dyDescent="0.2">
      <c r="A13" s="22" t="s">
        <v>40</v>
      </c>
      <c r="B13" s="42"/>
      <c r="C13" s="17"/>
      <c r="D13" s="30"/>
      <c r="E13" s="1">
        <v>4</v>
      </c>
    </row>
    <row r="14" spans="1:6" x14ac:dyDescent="0.2">
      <c r="A14" s="23" t="s">
        <v>41</v>
      </c>
      <c r="B14" s="43"/>
      <c r="C14" s="14"/>
      <c r="D14" s="28"/>
      <c r="E14" s="1">
        <v>5</v>
      </c>
    </row>
    <row r="15" spans="1:6" x14ac:dyDescent="0.2">
      <c r="A15" s="24" t="s">
        <v>42</v>
      </c>
      <c r="B15" s="43"/>
      <c r="C15" s="14"/>
      <c r="D15" s="28"/>
      <c r="E15" s="1">
        <v>6</v>
      </c>
    </row>
    <row r="16" spans="1:6" x14ac:dyDescent="0.2">
      <c r="A16" s="25" t="s">
        <v>43</v>
      </c>
      <c r="B16" s="43"/>
      <c r="C16" s="14"/>
      <c r="D16" s="28"/>
      <c r="E16" s="1">
        <v>7</v>
      </c>
    </row>
    <row r="17" spans="1:7" x14ac:dyDescent="0.2">
      <c r="A17" s="34" t="s">
        <v>43</v>
      </c>
      <c r="B17" s="43"/>
      <c r="C17" s="14"/>
      <c r="D17" s="28"/>
      <c r="E17" s="1">
        <v>8</v>
      </c>
    </row>
    <row r="18" spans="1:7" x14ac:dyDescent="0.2">
      <c r="A18" s="35" t="s">
        <v>43</v>
      </c>
      <c r="B18" s="43"/>
      <c r="C18" s="14"/>
      <c r="D18" s="28"/>
      <c r="E18" s="1">
        <v>9</v>
      </c>
    </row>
    <row r="19" spans="1:7" x14ac:dyDescent="0.2">
      <c r="A19" s="18"/>
      <c r="B19" s="44"/>
      <c r="C19" s="19"/>
      <c r="D19" s="32"/>
    </row>
    <row r="20" spans="1:7" x14ac:dyDescent="0.2">
      <c r="D20" s="1" t="s">
        <v>44</v>
      </c>
    </row>
    <row r="21" spans="1:7" x14ac:dyDescent="0.2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1:D1"/>
    <mergeCell ref="A2:D2"/>
    <mergeCell ref="A4:D4"/>
    <mergeCell ref="B6:C6"/>
  </mergeCells>
  <pageMargins left="0.75" right="0.75" top="1" bottom="1" header="0.5" footer="0.5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ask3"/>
  <dimension ref="A1:G21"/>
  <sheetViews>
    <sheetView zoomScale="85" workbookViewId="0">
      <selection activeCell="A7" sqref="A6:A7"/>
    </sheetView>
  </sheetViews>
  <sheetFormatPr defaultRowHeight="23.25" outlineLevelCol="1" x14ac:dyDescent="0.2"/>
  <cols>
    <col min="1" max="1" width="85.7109375" style="1" customWidth="1"/>
    <col min="2" max="2" width="15.7109375" style="36" customWidth="1" outlineLevel="1"/>
    <col min="3" max="3" width="15.7109375" style="1" customWidth="1" outlineLevel="1"/>
    <col min="4" max="4" width="23.7109375" style="1" customWidth="1"/>
    <col min="5" max="5" width="9.140625" style="1" customWidth="1"/>
    <col min="6" max="6" width="108.7109375" style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6" x14ac:dyDescent="0.2">
      <c r="A1" s="120"/>
      <c r="B1" s="120"/>
      <c r="C1" s="120"/>
      <c r="D1" s="120"/>
      <c r="F1" s="3"/>
    </row>
    <row r="2" spans="1:6" x14ac:dyDescent="0.2">
      <c r="A2" s="120"/>
      <c r="B2" s="120"/>
      <c r="C2" s="120"/>
      <c r="D2" s="120"/>
    </row>
    <row r="3" spans="1:6" x14ac:dyDescent="0.2">
      <c r="C3" s="3"/>
    </row>
    <row r="4" spans="1:6" ht="26.25" x14ac:dyDescent="0.2">
      <c r="A4" s="116" t="s">
        <v>36</v>
      </c>
      <c r="B4" s="116"/>
      <c r="C4" s="116"/>
      <c r="D4" s="116"/>
    </row>
    <row r="5" spans="1:6" x14ac:dyDescent="0.2">
      <c r="B5" s="37"/>
      <c r="C5" s="4"/>
      <c r="D5" s="5" t="s">
        <v>0</v>
      </c>
    </row>
    <row r="6" spans="1:6" ht="26.25" x14ac:dyDescent="0.2">
      <c r="A6" s="6" t="s">
        <v>1</v>
      </c>
      <c r="B6" s="121" t="s">
        <v>2</v>
      </c>
      <c r="C6" s="122"/>
      <c r="D6" s="6" t="s">
        <v>3</v>
      </c>
    </row>
    <row r="7" spans="1:6" ht="26.25" x14ac:dyDescent="0.2">
      <c r="A7" s="7" t="s">
        <v>4</v>
      </c>
      <c r="B7" s="38" t="s">
        <v>5</v>
      </c>
      <c r="C7" s="8" t="s">
        <v>6</v>
      </c>
      <c r="D7" s="7"/>
    </row>
    <row r="8" spans="1:6" ht="26.25" x14ac:dyDescent="0.2">
      <c r="A8" s="9" t="s">
        <v>37</v>
      </c>
      <c r="B8" s="39"/>
      <c r="C8" s="10"/>
      <c r="D8" s="26"/>
      <c r="E8" s="1">
        <v>1</v>
      </c>
    </row>
    <row r="9" spans="1:6" x14ac:dyDescent="0.2">
      <c r="A9" s="11"/>
      <c r="B9" s="40"/>
      <c r="C9" s="12"/>
      <c r="D9" s="27"/>
    </row>
    <row r="10" spans="1:6" x14ac:dyDescent="0.2">
      <c r="A10" s="13"/>
      <c r="B10" s="43"/>
      <c r="C10" s="15"/>
      <c r="D10" s="28"/>
    </row>
    <row r="11" spans="1:6" x14ac:dyDescent="0.2">
      <c r="A11" s="20" t="s">
        <v>38</v>
      </c>
      <c r="B11" s="41"/>
      <c r="C11" s="16"/>
      <c r="D11" s="29"/>
      <c r="E11" s="1">
        <v>2</v>
      </c>
    </row>
    <row r="12" spans="1:6" x14ac:dyDescent="0.2">
      <c r="A12" s="21" t="s">
        <v>39</v>
      </c>
      <c r="B12" s="42"/>
      <c r="C12" s="17"/>
      <c r="D12" s="30"/>
      <c r="E12" s="1">
        <v>3</v>
      </c>
    </row>
    <row r="13" spans="1:6" x14ac:dyDescent="0.2">
      <c r="A13" s="22" t="s">
        <v>40</v>
      </c>
      <c r="B13" s="42"/>
      <c r="C13" s="17"/>
      <c r="D13" s="30"/>
      <c r="E13" s="1">
        <v>4</v>
      </c>
    </row>
    <row r="14" spans="1:6" x14ac:dyDescent="0.2">
      <c r="A14" s="23" t="s">
        <v>41</v>
      </c>
      <c r="B14" s="43"/>
      <c r="C14" s="14"/>
      <c r="D14" s="28"/>
      <c r="E14" s="1">
        <v>5</v>
      </c>
    </row>
    <row r="15" spans="1:6" x14ac:dyDescent="0.2">
      <c r="A15" s="24" t="s">
        <v>42</v>
      </c>
      <c r="B15" s="43"/>
      <c r="C15" s="14"/>
      <c r="D15" s="28"/>
      <c r="E15" s="1">
        <v>6</v>
      </c>
    </row>
    <row r="16" spans="1:6" x14ac:dyDescent="0.2">
      <c r="A16" s="25" t="s">
        <v>43</v>
      </c>
      <c r="B16" s="43"/>
      <c r="C16" s="14"/>
      <c r="D16" s="28"/>
      <c r="E16" s="1">
        <v>7</v>
      </c>
    </row>
    <row r="17" spans="1:7" x14ac:dyDescent="0.2">
      <c r="D17" s="31"/>
    </row>
    <row r="18" spans="1:7" x14ac:dyDescent="0.2">
      <c r="D18" s="31"/>
    </row>
    <row r="19" spans="1:7" x14ac:dyDescent="0.2">
      <c r="A19" s="18"/>
      <c r="B19" s="45"/>
      <c r="C19" s="19"/>
      <c r="D19" s="32"/>
    </row>
    <row r="20" spans="1:7" x14ac:dyDescent="0.2">
      <c r="D20" s="1" t="s">
        <v>44</v>
      </c>
    </row>
    <row r="21" spans="1:7" x14ac:dyDescent="0.2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4:D4"/>
    <mergeCell ref="B6:C6"/>
    <mergeCell ref="A1:D1"/>
    <mergeCell ref="A2:D2"/>
  </mergeCells>
  <pageMargins left="0.75" right="0.75" top="1" bottom="1" header="0.5" footer="0.5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รวม 66</vt:lpstr>
      <vt:lpstr>ชลบุรี</vt:lpstr>
      <vt:lpstr>ระยอง</vt:lpstr>
      <vt:lpstr>ฉะเชิงเทรา</vt:lpstr>
      <vt:lpstr>mask1</vt:lpstr>
      <vt:lpstr>mask2</vt:lpstr>
      <vt:lpstr>ระยอง!Print_Area</vt:lpstr>
      <vt:lpstr>ฉะเชิงเทรา!Print_Titles</vt:lpstr>
      <vt:lpstr>ชลบุรี!Print_Titles</vt:lpstr>
      <vt:lpstr>'รวม 66'!Print_Titles</vt:lpstr>
      <vt:lpstr>ระยอง!Print_Titles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2022-05-19T08:37:50Z</cp:lastPrinted>
  <dcterms:created xsi:type="dcterms:W3CDTF">2021-04-28T08:48:12Z</dcterms:created>
  <dcterms:modified xsi:type="dcterms:W3CDTF">2022-05-24T02:42:28Z</dcterms:modified>
</cp:coreProperties>
</file>