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Sine ใหม่\โครงการ 63\อนุมัติโครงการ\แบบฟอร์มเสนอโครงการ\"/>
    </mc:Choice>
  </mc:AlternateContent>
  <workbookProtection workbookPassword="D66D" lockStructure="1"/>
  <bookViews>
    <workbookView xWindow="0" yWindow="0" windowWidth="28800" windowHeight="11400" firstSheet="1" activeTab="1"/>
  </bookViews>
  <sheets>
    <sheet name="Process" sheetId="10" state="hidden" r:id="rId1"/>
    <sheet name="Budget" sheetId="1" r:id="rId2"/>
    <sheet name="Mtef" sheetId="3" r:id="rId3"/>
    <sheet name="Mtef-3" sheetId="7" r:id="rId4"/>
    <sheet name="Mtef-2" sheetId="6" r:id="rId5"/>
    <sheet name="Mtef-1" sheetId="5" r:id="rId6"/>
    <sheet name="Mtef+1" sheetId="4" r:id="rId7"/>
    <sheet name="Mtef+2" sheetId="8" r:id="rId8"/>
    <sheet name="Mtef+3" sheetId="9" r:id="rId9"/>
    <sheet name="Mtef+4" sheetId="11" r:id="rId10"/>
    <sheet name="Mtef+9" sheetId="12" r:id="rId11"/>
    <sheet name="Mtef+14" sheetId="13" r:id="rId12"/>
    <sheet name="mask1" sheetId="2" state="hidden" r:id="rId13"/>
  </sheets>
  <definedNames>
    <definedName name="_xlnm.Print_Area" localSheetId="1">Budget!$A$1:$D$298</definedName>
    <definedName name="_xlnm.Print_Titles" localSheetId="1">Budget!$4:$5</definedName>
    <definedName name="_xlnm.Print_Titles" localSheetId="2">Mtef!#REF!</definedName>
  </definedNames>
  <calcPr calcId="162913"/>
</workbook>
</file>

<file path=xl/calcChain.xml><?xml version="1.0" encoding="utf-8"?>
<calcChain xmlns="http://schemas.openxmlformats.org/spreadsheetml/2006/main">
  <c r="B159" i="1" l="1"/>
  <c r="C159" i="1"/>
  <c r="D159" i="1"/>
  <c r="D63" i="1" l="1"/>
  <c r="C63" i="1"/>
  <c r="B63" i="1"/>
  <c r="C294" i="1"/>
  <c r="C290" i="1"/>
  <c r="C287" i="1"/>
  <c r="C276" i="1"/>
  <c r="C273" i="1"/>
  <c r="C267" i="1"/>
  <c r="C258" i="1"/>
  <c r="C255" i="1"/>
  <c r="C245" i="1"/>
  <c r="C236" i="1"/>
  <c r="C233" i="1"/>
  <c r="C227" i="1"/>
  <c r="C217" i="1"/>
  <c r="C213" i="1"/>
  <c r="C207" i="1"/>
  <c r="C203" i="1"/>
  <c r="C194" i="1"/>
  <c r="C184" i="1"/>
  <c r="C180" i="1"/>
  <c r="C175" i="1"/>
  <c r="C172" i="1"/>
  <c r="C165" i="1"/>
  <c r="C150" i="1"/>
  <c r="C147" i="1"/>
  <c r="C138" i="1"/>
  <c r="C135" i="1"/>
  <c r="C129" i="1"/>
  <c r="C120" i="1"/>
  <c r="C117" i="1"/>
  <c r="C112" i="1"/>
  <c r="C111" i="1" s="1"/>
  <c r="C107" i="1"/>
  <c r="C105" i="1"/>
  <c r="C101" i="1"/>
  <c r="C97" i="1"/>
  <c r="C93" i="1"/>
  <c r="C91" i="1" s="1"/>
  <c r="C87" i="1"/>
  <c r="C83" i="1"/>
  <c r="C71" i="1"/>
  <c r="C68" i="1"/>
  <c r="C58" i="1"/>
  <c r="C48" i="1"/>
  <c r="C44" i="1"/>
  <c r="C37" i="1"/>
  <c r="C34" i="1"/>
  <c r="C29" i="1"/>
  <c r="C27" i="1"/>
  <c r="C25" i="1"/>
  <c r="C19" i="1"/>
  <c r="C15" i="1"/>
  <c r="C11" i="1"/>
  <c r="C116" i="1" l="1"/>
  <c r="C47" i="1"/>
  <c r="C134" i="1"/>
  <c r="C178" i="1"/>
  <c r="C232" i="1"/>
  <c r="C33" i="1"/>
  <c r="C164" i="1"/>
  <c r="C212" i="1"/>
  <c r="C9" i="1"/>
  <c r="C23" i="1"/>
  <c r="C67" i="1"/>
  <c r="C62" i="1" s="1"/>
  <c r="C272" i="1"/>
  <c r="C99" i="1"/>
  <c r="C202" i="1"/>
  <c r="C254" i="1"/>
  <c r="C253" i="1" l="1"/>
  <c r="C158" i="1"/>
  <c r="C90" i="1"/>
  <c r="C8" i="1"/>
  <c r="D165" i="1"/>
  <c r="B165" i="1"/>
  <c r="C7" i="1" l="1"/>
  <c r="D194" i="1"/>
  <c r="D294" i="1"/>
  <c r="D290" i="1"/>
  <c r="D287" i="1"/>
  <c r="D276" i="1"/>
  <c r="D273" i="1"/>
  <c r="D267" i="1"/>
  <c r="D258" i="1"/>
  <c r="D255" i="1"/>
  <c r="D245" i="1"/>
  <c r="D236" i="1"/>
  <c r="D233" i="1"/>
  <c r="D227" i="1"/>
  <c r="D217" i="1"/>
  <c r="D213" i="1"/>
  <c r="D207" i="1"/>
  <c r="D203" i="1"/>
  <c r="D184" i="1"/>
  <c r="D180" i="1"/>
  <c r="D175" i="1"/>
  <c r="D172" i="1"/>
  <c r="D150" i="1"/>
  <c r="D147" i="1"/>
  <c r="D138" i="1"/>
  <c r="D135" i="1"/>
  <c r="D129" i="1"/>
  <c r="D120" i="1"/>
  <c r="D117" i="1"/>
  <c r="D112" i="1"/>
  <c r="D111" i="1" s="1"/>
  <c r="D107" i="1"/>
  <c r="D105" i="1"/>
  <c r="D101" i="1"/>
  <c r="D97" i="1"/>
  <c r="D93" i="1"/>
  <c r="D87" i="1"/>
  <c r="D83" i="1"/>
  <c r="D71" i="1"/>
  <c r="D68" i="1"/>
  <c r="D58" i="1"/>
  <c r="D48" i="1"/>
  <c r="D44" i="1"/>
  <c r="D37" i="1"/>
  <c r="D34" i="1"/>
  <c r="D29" i="1"/>
  <c r="D27" i="1"/>
  <c r="D25" i="1"/>
  <c r="D23" i="1" s="1"/>
  <c r="D19" i="1"/>
  <c r="D15" i="1"/>
  <c r="D11" i="1"/>
  <c r="B48" i="1"/>
  <c r="B58" i="1"/>
  <c r="D212" i="1" l="1"/>
  <c r="D67" i="1"/>
  <c r="D62" i="1" s="1"/>
  <c r="D99" i="1"/>
  <c r="D202" i="1"/>
  <c r="D47" i="1"/>
  <c r="D272" i="1"/>
  <c r="D254" i="1"/>
  <c r="D232" i="1"/>
  <c r="D178" i="1"/>
  <c r="D164" i="1"/>
  <c r="D134" i="1"/>
  <c r="D116" i="1"/>
  <c r="D91" i="1"/>
  <c r="D33" i="1"/>
  <c r="D9" i="1"/>
  <c r="D158" i="1" l="1"/>
  <c r="D253" i="1"/>
  <c r="D90" i="1"/>
  <c r="D8" i="1"/>
  <c r="D7" i="1" l="1"/>
  <c r="B290" i="1" l="1"/>
  <c r="B294" i="1"/>
  <c r="B25" i="1"/>
  <c r="B27" i="1"/>
  <c r="B29" i="1"/>
  <c r="B34" i="1"/>
  <c r="B37" i="1"/>
  <c r="B44" i="1"/>
  <c r="B11" i="1"/>
  <c r="B15" i="1"/>
  <c r="B68" i="1"/>
  <c r="B71" i="1"/>
  <c r="B83" i="1"/>
  <c r="B87" i="1"/>
  <c r="B101" i="1"/>
  <c r="B105" i="1"/>
  <c r="B107" i="1"/>
  <c r="B117" i="1"/>
  <c r="B120" i="1"/>
  <c r="B129" i="1"/>
  <c r="B135" i="1"/>
  <c r="B138" i="1"/>
  <c r="B147" i="1"/>
  <c r="B150" i="1"/>
  <c r="B112" i="1"/>
  <c r="B111" i="1" s="1"/>
  <c r="B93" i="1"/>
  <c r="B97" i="1"/>
  <c r="B180" i="1"/>
  <c r="B184" i="1"/>
  <c r="B194" i="1"/>
  <c r="B203" i="1"/>
  <c r="B207" i="1"/>
  <c r="B213" i="1"/>
  <c r="B217" i="1"/>
  <c r="B227" i="1"/>
  <c r="B233" i="1"/>
  <c r="B236" i="1"/>
  <c r="B245" i="1"/>
  <c r="B172" i="1"/>
  <c r="B175" i="1"/>
  <c r="B273" i="1"/>
  <c r="B276" i="1"/>
  <c r="B287" i="1"/>
  <c r="B255" i="1"/>
  <c r="B258" i="1"/>
  <c r="B267" i="1"/>
  <c r="B19" i="1"/>
  <c r="B9" i="1" l="1"/>
  <c r="B33" i="1"/>
  <c r="B99" i="1"/>
  <c r="B91" i="1"/>
  <c r="B116" i="1"/>
  <c r="B254" i="1"/>
  <c r="B67" i="1"/>
  <c r="B62" i="1" s="1"/>
  <c r="B164" i="1"/>
  <c r="B178" i="1"/>
  <c r="B47" i="1"/>
  <c r="B272" i="1"/>
  <c r="B202" i="1"/>
  <c r="B23" i="1"/>
  <c r="B212" i="1"/>
  <c r="B232" i="1"/>
  <c r="B134" i="1"/>
  <c r="B253" i="1" l="1"/>
  <c r="B158" i="1"/>
  <c r="B90" i="1"/>
  <c r="B8" i="1"/>
  <c r="B7" i="1" l="1"/>
  <c r="C6" i="1" s="1"/>
</calcChain>
</file>

<file path=xl/sharedStrings.xml><?xml version="1.0" encoding="utf-8"?>
<sst xmlns="http://schemas.openxmlformats.org/spreadsheetml/2006/main" count="311" uniqueCount="156">
  <si>
    <t>BIS50R9003 : ข้อมูล ณ Version (ผู้พิมพ์รายงาน เวลา)</t>
  </si>
  <si>
    <t>เงินงบประมาณ</t>
  </si>
  <si>
    <t>เงินนอกงบประมาณ</t>
  </si>
  <si>
    <t>หน่วย : บาท</t>
  </si>
  <si>
    <t>กิจกรรม</t>
  </si>
  <si>
    <t>หมวด</t>
  </si>
  <si>
    <t>หมวดย่อย</t>
  </si>
  <si>
    <t>รายการ</t>
  </si>
  <si>
    <t>รายงานตรวจสอบการบันทักเงินระดับรายการ</t>
  </si>
  <si>
    <t>กิจกรรม - หมวดรายจ่าย - หมวดรายจ่ายย่อย - รายการ</t>
  </si>
  <si>
    <t>กำลังประมวลผล</t>
  </si>
  <si>
    <t>รายงานตรวจสอบการบันทึกเงินระดับรายการ</t>
  </si>
  <si>
    <t>กิจกรรม :  &lt;10&gt; ยกระดับคุณภาพการให้บริการสาธารณสุขในพื้นที่เขตพัฒนาพิเศษภาคตะวันออก (Smart Health EEC)</t>
  </si>
  <si>
    <t>หมวด : ครุภัณฑ์</t>
  </si>
  <si>
    <t>จังหวัด : จังหวัดชลบุรี</t>
  </si>
  <si>
    <t>รายการระดับที่ 1 : &lt;000111&gt; เครื่องสวนหัวใจ 2 ระนาบ ด้วยระบบดิจิทัล 1.0000 เครื่อง</t>
  </si>
  <si>
    <t>กิจกรรม :  &lt;52&gt; ค่าใช้จ่ายในการบริหารงานกลุ่มจังหวัดแบบบูรณาการ</t>
  </si>
  <si>
    <t>หมวด : รายจ่ายอื่น</t>
  </si>
  <si>
    <t>หมวดย่อย : รายจ่ายอื่น</t>
  </si>
  <si>
    <t xml:space="preserve">รายการระดับที่ 1 : &lt;000001&gt; ค่าใช้จ่ายในการบริหารงานกลุ่มจังหวัดแบบบูรณาการ 0.0000 </t>
  </si>
  <si>
    <t>กิจกรรม :  &lt;55&gt; พัฒนาโครงสร้างพื้นฐานด้านคมนาคมโลจิสติกส์เพื่อรองรับการพัฒนาให้เป็นเขตเศรษฐกิจพิเศษที่ดีและทันสมัยที่สุด</t>
  </si>
  <si>
    <t>หมวด : ที่ดิน สิ่งก่อสร้าง</t>
  </si>
  <si>
    <t>รายการระดับที่ 1 : &lt;000045&gt; ปรับปรุงและซ่อมสร้างถนนสาย ชบ.3086 แยกทางหลวงหมายเลข 331 - บ้านโพธิ์สำเภา ระยะทาง 6.9000 กิโลเมตร อำเภอพนัสนิคม จังหวัดชลบุรี 1.0000 สายทาง</t>
  </si>
  <si>
    <t>จังหวัด : จังหวัดฉะเชิงเทรา</t>
  </si>
  <si>
    <t>รายการระดับที่ 1 : &lt;000044&gt; ซ่อมสร้างถนนสายแยกทางหลวงชนบท ฉช.3015 - นิคมอุตสาหกรรมเกตเวย์ซิตี้ เชื่อมทางหลวงหมายเลข 331 ระยะทาง 7.0000 กิโลเมตร อำเภอแปลงยาว จังหวัดฉะเชิงเทรา 1.0000 สายทาง</t>
  </si>
  <si>
    <t>กิจกรรม :  &lt;56&gt; พัฒนาโครงสร้างพื้นฐานด้านแหล่งน้ำเพื่อรองรับการพัฒนาให้เป็นเขตเศรษฐกิจพิเศษที่ดีและทันสมัยที่สุด</t>
  </si>
  <si>
    <t>รายการระดับที่ 1 : &lt;000053&gt; ปรับปรุงแหล่งกักเก็บน้ำแก้มลิงคลองบางไผ่ ปริมาณกักเก็บน้ำเพิ่มขึ้น 70,000 ลูกบาศก์เมตร ตำบลพลูตาหลวง อำเภอสัตหีบ จังหวัดชลบุรี 1.0000 แห่ง</t>
  </si>
  <si>
    <t>กิจกรรม :  &lt;58&gt; ยกระดับอุตสาหกรรมด้วยนวัตกรรมเพื่อการลดต้นทุนและเข้าสู่อุตสาหกรรม 4.0</t>
  </si>
  <si>
    <t>หมวด : ค่าตอบแทน</t>
  </si>
  <si>
    <t xml:space="preserve">รายการระดับที่ 1 : &lt;000005&gt; ค่าตอบแทนวิทยากรสัมมนาและฝึกอบรม 0.0000 </t>
  </si>
  <si>
    <t>หมวด : ค่าใช้สอย</t>
  </si>
  <si>
    <t xml:space="preserve">รายการระดับที่ 1 : &lt;000008&gt; ค่าใช้จ่ายในการสัมมนาและฝึกอบรม  </t>
  </si>
  <si>
    <t xml:space="preserve">รายการระดับที่ 2 : &lt;000011&gt;การฝึกอบรมสัมมนาประชาชนทั่วไป 0.0000 </t>
  </si>
  <si>
    <t xml:space="preserve">รายการระดับที่ 1 : &lt;000012&gt; ค่าจ้างเหมาบริการ  </t>
  </si>
  <si>
    <t xml:space="preserve">รายการระดับที่ 2 : &lt;000126&gt;ค่าจ้างเหมาบริการในการให้คำปรึกษาแนะนำเชิงลึกแก่สถานประกอบการในการยกระดับและพัฒนาตามแนวทางอุตสาหกรรม 4.0 0.0000 </t>
  </si>
  <si>
    <t>หมวด : ค่าวัสดุ</t>
  </si>
  <si>
    <t xml:space="preserve">รายการระดับที่ 1 : &lt;000001&gt; วัสดุสำนักงาน 0.0000 </t>
  </si>
  <si>
    <t>กิจกรรม :  &lt;60&gt; EEC Expo : เพื่อการประชาสัมพันธ์ขยายตลาดและส่งเสริมบรรยากาศการลงทุน</t>
  </si>
  <si>
    <t xml:space="preserve">รายการระดับที่ 1 : &lt;000001&gt; ค่าเบี้ยเลี้ยง ที่พักและพาหนะ  </t>
  </si>
  <si>
    <t xml:space="preserve">รายการระดับที่ 2 : &lt;000002&gt;ค่าพาหนะเดินทางในประเทศ 0.0000 </t>
  </si>
  <si>
    <t xml:space="preserve">รายการระดับที่ 2 : &lt;000003&gt;ค่าเช่าที่พักระหว่างเดินทางในประเทศ 0.0000 </t>
  </si>
  <si>
    <t xml:space="preserve">รายการระดับที่ 2 : &lt;000004&gt;ค่าเบี้ยเลี้ยงเดินทางในประเทศ 0.0000 </t>
  </si>
  <si>
    <t xml:space="preserve">รายการระดับที่ 2 : &lt;000056&gt;ค่าจ้างเหมาบริการในการจัดประชุมเชิงวิชาการและการเจรจาธุรกิจ 0.0000 </t>
  </si>
  <si>
    <t xml:space="preserve">รายการระดับที่ 2 : &lt;000057&gt;ค่าจ้างเหมาบริการในการจัดทำฐานข้อมูลของพื้นที่เขตเศรษฐกิจพิเศษภาคตะวันออกและการสืบค้นข้อมูลผ่านระบบ Social  0.0000 </t>
  </si>
  <si>
    <t xml:space="preserve">รายการระดับที่ 2 : &lt;000058&gt;ค่าจ้างเหมาบริการจัดทำสื่อประชาสัมพันธ์เพื่อแสดงถึงศักยภาพและความพร้อมของพื้นที่ในการส่งเสริมการลงทุน 0.0000 </t>
  </si>
  <si>
    <t xml:space="preserve">รายการระดับที่ 1 : &lt;000002&gt; วัสดุเชื้อเพลิงและหล่อลื่น 0.0000 </t>
  </si>
  <si>
    <t>กิจกรรม :  &lt;61&gt; พัฒนาโครงสร้างพื้นฐานด้านเส้นทางคมนาคมเพื่อรองรับการพัฒนาให้เป็นเขตเศรษฐกิจพิเศษที่ดีและทันสมัยที่สุด</t>
  </si>
  <si>
    <t>รายการระดับที่ 1 : &lt;000049&gt; ปรับปรุงและซ่อมสร้างถนนสาย ชบ.2081 แยกทางหลวงหมายเลข 36 - บ้านบึง ระยะทาง 5.5000 กิโลเมตร อำเภอบางละมุง จังหวัดชลบุรี 1.0000 สายทาง</t>
  </si>
  <si>
    <t>รายการระดับที่ 1 : &lt;000050&gt; ปรับปรุงและซ่อมสร้างถนนสาย ชบ.4095 แยกทางหลวงหมายเลข 3240 - อ่างเก็บน้ำมาบประชัน ระยะทาง 3.5000 กิโลเมตร อำเภอบางละมุง จังหวัดชลบุรี 1.0000 สายทาง</t>
  </si>
  <si>
    <t>รายการระดับที่ 1 : &lt;000051&gt; ปรับปรุงและซ่อมสร้างถนนสาย ชบ.4098 แยกทางหลวงหมายเลข 3241 - อ่างเก็บน้ำหนองค้อ ระยะทาง 4.5000 กิโลเมตร อำเภอศรีราชา จังหวัดชลบุรี 1.0000 สายทาง</t>
  </si>
  <si>
    <t>รายการระดับที่ 1 : &lt;000046&gt; ก่อสร้างถนนแยกทางหลวงหมายเลข 34 เชื่อมทางหลวงหมายเลข 314 ระยะทาง 3.0000 กิโลเมตร อำเภอเมืองฉะเชิงเทรา อำเภอบ้านโพธิ์ อำเภอบางปะกง จังหวัดฉะเชิงเทรา 1.0000 สายทาง</t>
  </si>
  <si>
    <t>รายการระดับที่ 1 : &lt;000047&gt; ซ่อมสร้างถนนสายแยกทางหลวงชนบท นย.3001 เชื่อมสถานีรถไฟชุมทางรถไฟคลอง 19 ระยะทาง 7.5500 กิโลเมตร อำเภอบางน้ำเปรี้ยว จังหวัดฉะเชิงเทรา 1.0000 สายทาง</t>
  </si>
  <si>
    <t>รายการระดับที่ 1 : &lt;000048&gt; ปรับปรุงถนนสายแยกทางหลวงหมายเลข 3259 บ้านหนองคอก - บ้านหนองขาหยั่ง ระยะทาง 6.0000 กิโลเมตร อำเภอท่าตะเกียบ จังหวัดฉะเชิงเทรา เชื่อมบ้านขุนชำนาญ - ทางหลวงหมายเลข 3245 อำเภอบ่อทอง จังหวัดชลบุรี 1.0000 สายทาง</t>
  </si>
  <si>
    <t>กิจกรรม :  &lt;62&gt; ส่งเสริมพัฒนากลุ่มแปลงใหญ่ตลอดห่วงโซ่อุปทาน</t>
  </si>
  <si>
    <t xml:space="preserve">รายการระดับที่ 2 : &lt;000081&gt;ค่าจ้างเหมาบริการตรวจวิเคราะห์สารเคมีตกค้างในดิน 0.0000 </t>
  </si>
  <si>
    <t xml:space="preserve">รายการระดับที่ 2 : &lt;000082&gt;ค่าจ้างเหมาบริการวิเคราะห์สารเคมีตกค้างในผลผลิต 0.0000 </t>
  </si>
  <si>
    <t xml:space="preserve">รายการระดับที่ 2 : &lt;000121&gt;ค่าจ้างเหมาบริการจัดทำเอกสาร 0.0000 </t>
  </si>
  <si>
    <t xml:space="preserve">รายการระดับที่ 1 : &lt;000010&gt; วัสดุสนามและการฝึก 0.0000 </t>
  </si>
  <si>
    <t>รายการระดับที่ 1 : &lt;000108&gt; เครื่องจักรการแปรรูปขนุนพร้อมอุปกรณ์ 1.0000 ชุด</t>
  </si>
  <si>
    <t>กิจกรรม :  &lt;66&gt; ปรับปรุงแหล่งท่องเที่ยวกลุ่มจังหวัดภาคตะวันออก 1</t>
  </si>
  <si>
    <t xml:space="preserve">รายการระดับที่ 2 : &lt;000084&gt;ค่าจ้างเหมาบริการพัฒนาและปรับปรุงภูมิทัศน์แหล่งท่องเที่ยวเชิงวัฒนธรรม 0.0000 </t>
  </si>
  <si>
    <t>รายการระดับที่ 1 : &lt;000059&gt; ก่อสร้างแพเหล็กพร้อมหลังคาอยู่กับที่ ขนาด 10.00 x 20.00 เมตร พร้อมแพเชื่อมและสะพานขึ้นลงแพ ตำบลบางแก้ว อำเภอเมืองฉะเชิงเทรา จังหวัดฉะเชิงเทรา 1.0000 แห่ง</t>
  </si>
  <si>
    <t>กิจกรรม :  &lt;67&gt; ศึกษาจัดทำแผนแม่บทและสำรวจออกแบบรายละเอียดและวิเคราะห์ผลกระทบสิ่งแวดล้อมในขั้นรายละเอียด (EIA) ถนนบูรพาชลทิต (ระยะที่ 2)</t>
  </si>
  <si>
    <t>จังหวัด : จังหวัดระยอง</t>
  </si>
  <si>
    <t xml:space="preserve">รายการระดับที่ 1 : &lt;000011&gt; ค่าจ้างที่ปรึกษาสำรวจออกแบบ และศึกษาผลกระทบสิ่งแวดล้อมในขั้นตอน (EIA) 0.0000 </t>
  </si>
  <si>
    <t>กิจกรรม :  &lt;68&gt; เสริมสร้างกระบวนการมีส่วนร่วมของประชาชนในชุมชนเพื่อมุ่งสู่การเป็นเจ้าบ้านที่ดี</t>
  </si>
  <si>
    <t xml:space="preserve">รายการระดับที่ 2 : &lt;000100&gt;ค่าจ้างเหมาบริการทำความสะอาด 0.0000 </t>
  </si>
  <si>
    <t xml:space="preserve">รายการระดับที่ 1 : &lt;000006&gt; วัสดุโฆษณาและเผยแพร่ 0.0000 </t>
  </si>
  <si>
    <t>กิจกรรม :  &lt;71&gt; พัฒนาอาสาสมัครช่วยเหลือและดูแลความปลอดภัยนักท่องเที่ยว (Rescue Volunteer)</t>
  </si>
  <si>
    <t xml:space="preserve">รายการระดับที่ 2 : &lt;000090&gt;ค่าจ้างเหมาบริการจัดหาอุปกรณ์สำหรับฝึกปฏิบัติจริง 0.0000 </t>
  </si>
  <si>
    <t xml:space="preserve">รายการระดับที่ 2 : &lt;000093&gt;ค่าจ้างเหมาบริการจัดทำเอกสารประกอบการอบรม 0.0000 </t>
  </si>
  <si>
    <t xml:space="preserve">รายการระดับที่ 2 : &lt;000094&gt;ค่าจ้างเหมาบริการออกแบบจัดทำระบบฐานข้อมูลในรูปแบบแอปพลิเคชันเพื่อการช่วยเหลือนักท่องเที่ยว 0.0000 </t>
  </si>
  <si>
    <t xml:space="preserve">รายการระดับที่ 2 : &lt;000095&gt;ค่าจ้างเหมาบริการจัดทำสื่อประชาสัมพันธ์เผยแพร่อาสาสมัครช่วยเหลือและดูแลความปลอดภัยนักท่องเที่ยว (Rescue Volunteer) 0.0000 </t>
  </si>
  <si>
    <t>กิจกรรม :  &lt;73&gt; ส่งเสริมการท่องเที่ยวสีสัน EEC</t>
  </si>
  <si>
    <t xml:space="preserve">รายการระดับที่ 2 : &lt;000062&gt;ค่าจ้างเหมาบริการจัดมหกรรมกีฬาเพื่อการท่องเที่ยว 0.0000 </t>
  </si>
  <si>
    <t xml:space="preserve">รายการระดับที่ 2 : &lt;000063&gt;ค่าจ้างเหมาบริการจัดมหกรรมอาหารถิ่น แหล่งกิน แหล่งนอน แหล่งเที่ยว  0.0000 </t>
  </si>
  <si>
    <t xml:space="preserve">รายการระดับที่ 2 : &lt;000064&gt;ค่าจ้างเหมาบริการจัดกิจกรรมเทศกาลสีสันแห่ง EEC  0.0000 </t>
  </si>
  <si>
    <t xml:space="preserve">รายการระดับที่ 2 : &lt;000065&gt;ค่าจ้างเหมาบริการจัดกิจกรรมส่งเสริมการท่องเที่ยวโดยการนำทุนทางวัฒนธรรมท้องถิ่นมาสร้างภาพลักษณ์การท่องเที่ยวโดยชุมชน 0.0000 </t>
  </si>
  <si>
    <t>กิจกรรม :  &lt;74&gt; Media Fam Trip เป็นประตูสู่ EEC เที่ยวเมืองไทยต้องไปให้รู้</t>
  </si>
  <si>
    <t xml:space="preserve">รายการระดับที่ 2 : &lt;000066&gt;ค่าจ้างเหมาบริการจัดกิจกรรมส่งเสริมภาพลักษณ์ด้านการท่องเที่ยว Media Fam Trip เป็นประตูสู่ EEC 0.0000 </t>
  </si>
  <si>
    <t>กิจกรรม :  &lt;75&gt; พัฒนาโครงสร้างพื้นฐานและสิ่งอำนวยความสะดวกเพื่อสร้างความเชื่อมั่นและความปลอดภัยให้กับนักท่องเที่ยว</t>
  </si>
  <si>
    <t>รายการระดับที่ 1 : &lt;000055&gt; ป้ายรวมแหล่งท่องเที่ยว ขนาด 3.5 x 8 เมตร (Overhead Sigh ความยาว TRUSS SPAN 15 M.) จังหวัดชลบุรี  25.0000 ชุด</t>
  </si>
  <si>
    <t>รายการระดับที่ 1 : &lt;000056&gt; ป้ายรวมแหล่งท่องเที่ยวแบบยื่น ขนาด 2.4 x 3.0 เมตร (Overhang Sign) จังหวัดชลบุรี 9.0000 ชุด</t>
  </si>
  <si>
    <t>รายการระดับที่ 1 : &lt;000057&gt; ป้ายรวมแหล่งท่องเที่ยว ชนิดเสาคู่ (ท1) (3 แผ่นป้ายต่อชุด) จังหวัดชลบุรี 33.0000 ชุด</t>
  </si>
  <si>
    <t>รายการระดับที่ 1 : &lt;000058&gt; ก่อสร้างถนนพาราแอสฟัลท์ติกคอนกรีต ขนาดกว้าง 6.0000 เมตร ทางจักรยานกว้างข้างละ 1.5000 เมตร ระยะทางไม่น้อยกว่า 11.0000 กิโลเมตร ตำบลแม่น้ำคู้ อำเภอปลวกแดง จังหวัดระยอง 1.0000 สายทาง</t>
  </si>
  <si>
    <t>กิจกรรม :  &lt;76&gt; พัฒนาป่าในเมือง</t>
  </si>
  <si>
    <t>รายการระดับที่ 1 : &lt;000066&gt; ปรับปรุงและซ่อมแซมอาคารศูนย์เผยแพร่ข้อมูล 2 ชั้น ตำบลเสม็ด อำเภอเมืองชลบุรี จังหวัดชลบุรี 1.0000 แห่ง</t>
  </si>
  <si>
    <t>รายการระดับที่ 1 : &lt;000067&gt; ก่อสร้างชานแยกทางเดินซุ้มสื่อความหมาย ตำบลเสม็ด อำเภอเมืองชลบุรี จังหวัดชลบุรี 9.0000 หลัง</t>
  </si>
  <si>
    <t>รายการระดับที่ 1 : &lt;000068&gt; ปรับปรุงและซ่อมแซมศาลาพักผ่อน ตำบลเสม็ด อำเภอเมืองชลบุรี จังหวัดชลบุรี 1.0000 หลัง</t>
  </si>
  <si>
    <t>รายการระดับที่ 1 : &lt;000069&gt; ก่อสร้างศาลาศึกษาความหลากหลายทางชีวภาพใต้น้ำ (Profile) ตำบลเสม็ด อำเภอเมืองชลบุรี จังหวัดชลบุรี 1.0000 หลัง</t>
  </si>
  <si>
    <t>รายการระดับที่ 1 : &lt;000070&gt; ก่อสร้างสะพานแขวน ตำบลเสม็ด อำเภอเมืองชลบุรี จังหวัดชลบุรี  1.0000 แห่ง</t>
  </si>
  <si>
    <t>รายการระดับที่ 1 : &lt;000071&gt; ปรับปรุงและซ่อมแซมซุ้มอาหารและเครื่องดื่ม ตำบลเสม็ด อำเภอเมืองชลบุรี จังหวัดชลบุรี 2.0000 หลัง</t>
  </si>
  <si>
    <t>รายการระดับที่ 1 : &lt;000072&gt; ปรับปรุงและซ่อมแซมอาคารหอดูนก 4 ชั้น ตำบลเสม็ด อำเภอเมืองชลบุรี จังหวัดชลบุรี 1.0000 แห่ง</t>
  </si>
  <si>
    <t>รายการระดับที่ 1 : &lt;000073&gt; ก่อสร้างประติมากรรมรูปสัตว์น้ำทะเล ตำบลเสม็ด อำเภอเมืองชลบุรี จังหวัดชลบุรี 1.0000 แห่ง</t>
  </si>
  <si>
    <t>รายการระดับที่ 1 : &lt;000081&gt; ก่อสร้างสะพานทางเดินศึกษาธรรมชาติ ยาว 2,236.0000 เมตร ตำบลเสม็ด อำเภอเมืองชลบุรี จังหวัดชลบุรี 1.0000 แห่ง</t>
  </si>
  <si>
    <t>รายการระดับที่ 1 : &lt;000074&gt; ซ่อมแซมอาคารศูนย์เรียนรู้และอาคารหอดูนก ตำบลท่าข้าม อำเภอบางปะกง จังหวัดฉะเชิงเทรา 1.0000 แห่ง</t>
  </si>
  <si>
    <t>รายการระดับที่ 1 : &lt;000075&gt; ก่อสร้างสะพานทางเดินศึกษาธรรมชาติ ความยาว 1,400.0000 เมตร พร้อมหลังคาคลุมสะพาน 180.0000 เมตร ตำบลท่าข้าม อำเภอบางปะกง จังหวัดฉะเชิงเทรา 1.0000 แห่ง</t>
  </si>
  <si>
    <t>รายการระดับที่ 1 : &lt;000076&gt; ก่อสร้างลานคอนกรีตอเนกประสงค์ ขนาด 15.00 x 18.00 เมตร ตำบลท่าข้าม อำเภอบางปะกง จังหวัดฉะเชิงเทรา 1.0000 แห่ง</t>
  </si>
  <si>
    <t>รายการระดับที่ 1 : &lt;000077&gt; ก่อสร้างจุดเก็บน้ำเพื่อการอุปโภคและบริโภค ตำบลท่าข้าม อำเภอบางปะกง จังหวัดฉะเชิงเทรา 1.0000 แห่ง</t>
  </si>
  <si>
    <t>รายการระดับที่ 1 : &lt;000078&gt; ปรับปรุงแหล่งท่องเที่ยวและจุดสนใจพร้อมป้าย ตำบลท่าข้าม อำเภอบางปะกง จังหวัดฉะเชิงเทรา 1.0000 แห่ง</t>
  </si>
  <si>
    <t>รายการระดับที่ 1 : &lt;000079&gt; ก่อสร้างฐานการเรียนรู้พร้อมม้านั่ง ตำบลท่าข้าม อำเภอบางปะกง จังหวัดฉะเชิงเทรา 5.0000 แห่ง</t>
  </si>
  <si>
    <t>กิจกรรม :  &lt;77&gt; ปกป้องและฟื้นฟูป่าชายเลน</t>
  </si>
  <si>
    <t xml:space="preserve">รายการระดับที่ 2 : &lt;000115&gt;ค่าจ้างเหมาบริการปลูกฟื้นฟูระบบนิเวศป่าชายเลน 0.0000 </t>
  </si>
  <si>
    <t xml:space="preserve">รายการระดับที่ 1 : &lt;000063&gt; ก่อสร้างสะพานทางเดินศึกษาธรรมชาติป่าชายเลน ระยะทาง 500.0000 เมตร ตำบลบ้านสวน อำเภอเมืองชลบุรี จังหวัดชลบุรี 0.0000 </t>
  </si>
  <si>
    <t xml:space="preserve">รายการระดับที่ 1 : &lt;000064&gt; ก่อสร้างสะพานทางเดินชมเรือนยอดไม้ป่าชายเลน ระยะทาง 20.0000 เมตร ตำบลบ้านสวน อำเภอเมืองชลบุรี จังหวัดชลบุรี 0.0000 </t>
  </si>
  <si>
    <t xml:space="preserve">รายการระดับที่ 1 : &lt;000065&gt; ปักไม้ไผ่ชะลอคลื่น ระยะทาง 1.0000 กิโลเมตร ตำบลท่าข้าม อำเภอบางปะกง จังหวัดฉะเชิงเทรา 0.0000 </t>
  </si>
  <si>
    <t>กิจกรรม :  &lt;78&gt; สาธิตการฟื้นฟูหาดเลนด้วยนวัตกรรมแนวป่าชายเลนเสริมแรง (Reinforced Mangrove Fringe for Mud Flat Restoration Project)</t>
  </si>
  <si>
    <t xml:space="preserve">รายการระดับที่ 1 : &lt;000001&gt; ค่าอาหารทำการนอกเวลา 0.0000 </t>
  </si>
  <si>
    <t xml:space="preserve">รายการระดับที่ 1 : &lt;000003&gt; ค่าตอบแทนผู้ปฏิบัติงานให้ราชการ 0.0000 </t>
  </si>
  <si>
    <t xml:space="preserve">รายการระดับที่ 2 : &lt;000109&gt;ค่าจ้างเหมาบริการสำรวจข้อมูลภาคสนาม 0.0000 </t>
  </si>
  <si>
    <t xml:space="preserve">รายการระดับที่ 2 : &lt;000110&gt;ค่าจ้างเหมาบริการจัดทำแบบจำลองทางคณิตศาสตร์ 0.0000 </t>
  </si>
  <si>
    <t xml:space="preserve">รายการระดับที่ 2 : &lt;000111&gt;ค่าจ้างเหมาบริการจัดทำแบบจำลองทางกายภาพ 0.0000 </t>
  </si>
  <si>
    <t xml:space="preserve">รายการระดับที่ 2 : &lt;000112&gt;ค่าจ้างเหมาบริการบรรจุดินในกระถาง 0.0000 </t>
  </si>
  <si>
    <t xml:space="preserve">รายการระดับที่ 2 : &lt;000113&gt;ค่าจ้างเหมาบริการปักเสาเข็มไม้พร้อมติดตั้งกระถาง 0.0000 </t>
  </si>
  <si>
    <t xml:space="preserve">รายการระดับที่ 1 : &lt;000013&gt; ค่ารับรองและพิธีการ 0.0000 </t>
  </si>
  <si>
    <t xml:space="preserve">รายการระดับที่ 1 : &lt;000003&gt; วัสดุก่อสร้าง 0.0000 </t>
  </si>
  <si>
    <t>กิจกรรม :  &lt;79&gt; บริหารจัดการทรัพยากรทางทะเลและชายฝั่งพื้นที่ลุ่มน้ำบางปะกงและพื้นที่เชื่อมต่อโดยชุมชนมีส่วนร่วม</t>
  </si>
  <si>
    <t xml:space="preserve">รายการระดับที่ 2 : &lt;000108&gt;ค่าจ้างเหมาบริการเช่ารถ 0.0000 </t>
  </si>
  <si>
    <t xml:space="preserve">รายการระดับที่ 1 : &lt;000005&gt; วัสดุไฟฟ้าและวิทยุ 0.0000 </t>
  </si>
  <si>
    <t xml:space="preserve">รายการระดับที่ 1 : &lt;000016&gt; วัสดุการเกษตร 0.0000 </t>
  </si>
  <si>
    <t>กิจกรรม :  &lt;81&gt; พัฒนาโครงสร้างพื้นฐานป้องกันการกัดเซาะชายฝั่ง</t>
  </si>
  <si>
    <t>รายการระดับที่ 1 : &lt;000061&gt; ก่อสร้างเขื่อนเรียงหินใหญ่ป้องกันการกัดเซาะชายฝั่งทะเล (ช่วงที่ 3) ความยาว 200.0000 เมตร บริเวณปากคลองเจริญวัยด้านซ้าย หมู่ที่ 2 ตำบลสองคลอง อำเภอบางปะกง จังหวัดฉะเชิงเทรา 1.0000 แห่ง</t>
  </si>
  <si>
    <t>กิจกรรม :  &lt;83&gt; การบริหารจัดการแก้ไขปัญหาทรัพยากรทางทะเลและป่าชายเลนอย่างยั่งยืน</t>
  </si>
  <si>
    <t xml:space="preserve">รายการระดับที่ 2 : &lt;000103&gt;ค่าจ้างเหมาบริการจัดกิจกรรมสร้างแนวป้องกันขยะในพื้นที่ป่าชายเลน 0.0000 </t>
  </si>
  <si>
    <t>รายการระดับที่ 1 : &lt;000062&gt; ก่อสร้างสะพานทางเดินรอบป่าชายเลน ขนาดกว้างประมาณ 1.6000 เมตร ยาวประมาณ 600.0000 เมตร ตำบลเนินพระ อำเภอเมืองระยอง จังหวัดระยอง 1.0000 แห่ง</t>
  </si>
  <si>
    <t>กิจกรรม :  &lt;84&gt; พัฒนาศักยภาพด้านการศึกษา และเตรียมความพร้อมเด็กและเยาวชน เพื่อรองรับสังคมไทย 4.0</t>
  </si>
  <si>
    <t xml:space="preserve">รายการระดับที่ 2 : &lt;000116&gt;ค่าจ้างเหมาบริการเช่ารถ 0.0000 </t>
  </si>
  <si>
    <t xml:space="preserve">รายการระดับที่ 2 : &lt;000117&gt;ค่าจ้างเหมาบริการจัดทำเอกสาร 0.0000 </t>
  </si>
  <si>
    <t xml:space="preserve">รายการระดับที่ 2 : &lt;000118&gt;ค่าจ้างเหมาบริการจัดกิจกรรมมหกรรมเปิดโลกอาชีพเตรียมความพร้อมเพื่อรองรับสังคมไทย 4.0 0.0000 </t>
  </si>
  <si>
    <t>กิจกรรม :  &lt;85&gt; เพิ่มศักยภาพศูนย์พัฒนาคุณภาพชีวิตและส่งเสริมอาชีพผู้สูงอายุ (ศพอส.)</t>
  </si>
  <si>
    <t>กิจกรรม :  &lt;86&gt; พัฒนาโครงสร้างพื้นฐานด้านแหล่งน้ำเพื่อสนับสนุนการพัฒนาเขตเศรษฐกิจพิเศษภาคตะวันออก</t>
  </si>
  <si>
    <t>รายการระดับที่ 1 : &lt;000052&gt; ก่อสร้างประตูระบายน้ำบานระบายตรงขนาด 6.00 x 5.50 เมตร พร้อมเครื่องกว้านขนาด 15 ตัน และเกียร์มอเตอร์ไฟฟ้าขนาด 2.2 กิโลวัตต์ พร้อมอุปกรณ์ประกอบสำหรับเครื่องกว้าน ตำบลทับมา อำเภอเมืองระยอง จังหวัดระยอง  1.0000 แห่ง</t>
  </si>
  <si>
    <t>รวมทั้งสิ้น</t>
  </si>
  <si>
    <t>BIS61R9003 : ข้อมูล ณ 2.3 ขั้นเจ้าหน้าที่ &gt;&gt; คำขอหน่วยปฏิบัติ [ ปี 2563 กรม : 70250 กลุ่มจังหวัดภาคตะวันออก 1  หน่วยปฏิบัติ : 702500000000 กลุ่มจังหวัดภาคตะวันออก 1  ข้อมูล : เงินระดับรายการ {MTEF} ]</t>
  </si>
  <si>
    <t>(001) โครงการพัฒนาความพร้อมของพื้นที่สร้างบรรยากาศเพื่อส่งเสริมการค้า การลงทุนอุตสาหกรรม มุ่งสู่เขตเศรษฐกิจพิเศษที่ดีและทันสมัยที่สุดในภูมิภาคอาเซียน</t>
  </si>
  <si>
    <t>(002) โครงการพัฒนาภาคตะวันออกให้เป็นแหล่งผลิตอาหารที่มีคุณภาพและได้มาตรฐานสากล</t>
  </si>
  <si>
    <t>(003) โครงการปรับปรุงมาตรฐานสินค้าและธุรกิจบริการด้านการท่องเที่ยว</t>
  </si>
  <si>
    <t>(004) โครงการเร่งแก้ไขปัญหาวิกฤตมลพิษและพัฒนาระบบบริหารจัดการทรัพยากรธรรมชาติให้มีประสิทธิภาพเพิ่มขึ้น</t>
  </si>
  <si>
    <t>(005) โครงการพัฒนาด้านสังคม</t>
  </si>
  <si>
    <t xml:space="preserve">รายการระดับที่ 2 : &lt;000102&gt;ค่าจ้างเหมาบริการจัดทำหนังสือเผยแพร่ประชาสัมพันธ์เรื่องการจัดเก็บขยะอย่างถูกวิธี 0.0000 </t>
  </si>
  <si>
    <t xml:space="preserve">รายการระดับที่ 2 : &lt;000120&gt;ค่าจ้างเหมาบริการจัดกิจกรรมมหกรรม ตา-ยาย  เบิกบานใจ </t>
  </si>
  <si>
    <t xml:space="preserve">รายการระดับที่ 2 : &lt;000114&gt;ค่าจ้างเหมาบริการสำรวจติดตามประเมินผลการดำเนินงาน </t>
  </si>
  <si>
    <t xml:space="preserve">รายการระดับที่ 2 : &lt;000060&gt;ค่าจ้างเหมาบริการจัดทำแผ่นพับและป้ายประชาสัมพันธ์  </t>
  </si>
  <si>
    <t xml:space="preserve">รายการระดับที่ 2 : &lt;000083&gt;ค่าจ้างเหมาบริการตรวจประเมินและให้การรับรองแปลง </t>
  </si>
  <si>
    <t xml:space="preserve">รายการระดับที่ 2 : &lt;000125&gt;ค่าจ้างเหมาบริการปลูกฟื้นฟูรวบรวมพันธุ์ไม้ป่าชายเลน  </t>
  </si>
  <si>
    <t>คำขอ
งบประมาณ (เดิม)</t>
  </si>
  <si>
    <t>คำขอ
งบประมาณ (ใหม่)</t>
  </si>
  <si>
    <t>รายการระดับที่ 1 : &lt;000054&gt; ก่อสร้างสถานีสูบน้ำด้วยไฟฟ้าพร้อมระบบส่งน้ำบ้านหนองกวาง ระยะที่ 2 ตำบลวังหว้า อำเภอแกลง จังหวัดระยอง 1.0000 แห่ง</t>
  </si>
  <si>
    <t>พิจารณา
เงินงบประมาณ
(ใหม่)</t>
  </si>
  <si>
    <t xml:space="preserve">รายการระดับที่ 1 : &lt;000005&gt; ค่าตอบแทนวิทยากรสัมมนาและฝึกอบรม </t>
  </si>
  <si>
    <t xml:space="preserve">รายการระดับที่ 1 : &lt;000.0000 </t>
  </si>
  <si>
    <t>รายการระดับที่ 1 : &lt;000060&gt; ก่อสร้างเขื่อนเรียงหินใหญ่ป้องกันการกัดเซาะชายฝั่งทะเล (ช่วงที่ 2) ความยาว 200.0000 เมตร หมู่ที่ 1 ตำบลสองคลอง อำเภอบางปะกง จังหวัดฉะเชิงเทรา 1.0000 แห่ง</t>
  </si>
  <si>
    <t>รายการระดับที่ 1 : &lt;000080&gt; ปรับปรุงและซ่อมแซมท่าเทียบเรือ ตำบลท่าข้าม อำเภอบางปะกง  จังหวัดฉะเชิงเทรา 1.0000 แห่ง</t>
  </si>
  <si>
    <t>กลุ่มจังหวัดภาคตะวันออก 1 (รหัสหน่วยงาน : 70250)</t>
  </si>
  <si>
    <r>
      <t>กิจกรรม :  &lt;12&gt; พัฒนาโครงสร้างพื้นฐานเพื่อส่งเสริมการผลิตอาหารปลอดภัยได้มาตรฐานสากล</t>
    </r>
    <r>
      <rPr>
        <sz val="16"/>
        <color rgb="FF0070C0"/>
        <rFont val="DilleniaUPC"/>
        <family val="1"/>
      </rPr>
      <t xml:space="preserve"> (รายการใหม่)</t>
    </r>
  </si>
  <si>
    <t>กรอบวงเงินใหม่ (ตามผลเบิกจ่ายปี 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</si>
</sst>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87" formatCode="_-* #,##0.0_-;\-* #,##0.0_-;_-* &quot;-&quot;??_-;_-@_-"/>
    <numFmt numFmtId="188" formatCode="_-* #,##0_-;\-* #,##0_-;_-* &quot;-&quot;??_-;_-@_-"/>
  </numFmts>
  <fonts count="21">
    <font>
      <sz val="10"/>
      <name val="Arial"/>
      <charset val="222"/>
    </font>
    <font>
      <sz val="11"/>
      <color theme="1"/>
      <name val="Tahoma"/>
      <family val="2"/>
      <charset val="222"/>
      <scheme val="minor"/>
    </font>
    <font>
      <sz val="8"/>
      <name val="Arial"/>
      <family val="2"/>
    </font>
    <font>
      <sz val="16"/>
      <name val="DilleniaUPC"/>
      <family val="1"/>
      <charset val="222"/>
    </font>
    <font>
      <b/>
      <sz val="16"/>
      <name val="DilleniaUPC"/>
      <family val="1"/>
      <charset val="222"/>
    </font>
    <font>
      <sz val="48"/>
      <color rgb="FFFF0000"/>
      <name val="Tahoma"/>
      <family val="2"/>
      <charset val="222"/>
      <scheme val="minor"/>
    </font>
    <font>
      <sz val="10"/>
      <name val="Arial"/>
      <family val="2"/>
    </font>
    <font>
      <sz val="16"/>
      <name val="DilleniaUPC"/>
      <family val="1"/>
    </font>
    <font>
      <b/>
      <sz val="16"/>
      <name val="DilleniaUPC"/>
      <family val="1"/>
    </font>
    <font>
      <b/>
      <u/>
      <sz val="16"/>
      <name val="DilleniaUPC"/>
      <family val="1"/>
      <charset val="222"/>
    </font>
    <font>
      <u/>
      <sz val="16"/>
      <name val="DilleniaUPC"/>
      <family val="1"/>
      <charset val="222"/>
    </font>
    <font>
      <b/>
      <u val="double"/>
      <sz val="16"/>
      <name val="DilleniaUPC"/>
      <family val="1"/>
    </font>
    <font>
      <u val="double"/>
      <sz val="16"/>
      <name val="DilleniaUPC"/>
      <family val="1"/>
    </font>
    <font>
      <b/>
      <u val="double"/>
      <sz val="16"/>
      <name val="DilleniaUPC"/>
      <family val="1"/>
      <charset val="222"/>
    </font>
    <font>
      <b/>
      <sz val="14"/>
      <name val="DilleniaUPC"/>
      <family val="1"/>
      <charset val="222"/>
    </font>
    <font>
      <b/>
      <i/>
      <u/>
      <sz val="16"/>
      <name val="DilleniaUPC"/>
      <family val="1"/>
    </font>
    <font>
      <b/>
      <i/>
      <sz val="16"/>
      <name val="DilleniaUPC"/>
      <family val="1"/>
    </font>
    <font>
      <i/>
      <sz val="16"/>
      <name val="DilleniaUPC"/>
      <family val="1"/>
    </font>
    <font>
      <b/>
      <sz val="16"/>
      <color rgb="FF0070C0"/>
      <name val="DilleniaUPC"/>
      <family val="1"/>
      <charset val="222"/>
    </font>
    <font>
      <sz val="16"/>
      <color rgb="FF0070C0"/>
      <name val="DilleniaUPC"/>
      <family val="1"/>
      <charset val="222"/>
    </font>
    <font>
      <sz val="16"/>
      <color rgb="FF0070C0"/>
      <name val="DilleniaUPC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3" fontId="6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4" fillId="0" borderId="1" xfId="0" applyNumberFormat="1" applyFont="1" applyBorder="1" applyAlignment="1">
      <alignment horizontal="center" vertical="top"/>
    </xf>
    <xf numFmtId="0" fontId="4" fillId="0" borderId="2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 indent="1"/>
    </xf>
    <xf numFmtId="0" fontId="4" fillId="0" borderId="3" xfId="0" applyFont="1" applyBorder="1" applyAlignment="1">
      <alignment horizontal="left" vertical="top" wrapText="1" indent="2"/>
    </xf>
    <xf numFmtId="0" fontId="3" fillId="0" borderId="4" xfId="0" applyFont="1" applyBorder="1" applyAlignment="1">
      <alignment vertical="top"/>
    </xf>
    <xf numFmtId="0" fontId="3" fillId="0" borderId="3" xfId="0" applyFont="1" applyBorder="1" applyAlignment="1">
      <alignment horizontal="left" vertical="top" wrapText="1" indent="3"/>
    </xf>
    <xf numFmtId="3" fontId="4" fillId="0" borderId="2" xfId="0" applyNumberFormat="1" applyFont="1" applyBorder="1" applyAlignment="1">
      <alignment vertical="top"/>
    </xf>
    <xf numFmtId="3" fontId="4" fillId="0" borderId="3" xfId="0" applyNumberFormat="1" applyFont="1" applyBorder="1" applyAlignment="1">
      <alignment vertical="top"/>
    </xf>
    <xf numFmtId="3" fontId="3" fillId="0" borderId="3" xfId="0" applyNumberFormat="1" applyFont="1" applyBorder="1" applyAlignment="1">
      <alignment vertical="top"/>
    </xf>
    <xf numFmtId="0" fontId="4" fillId="0" borderId="1" xfId="0" applyNumberFormat="1" applyFont="1" applyBorder="1" applyAlignment="1">
      <alignment horizontal="center" vertical="top" wrapText="1"/>
    </xf>
    <xf numFmtId="0" fontId="5" fillId="0" borderId="0" xfId="1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3" xfId="0" applyFont="1" applyBorder="1" applyAlignment="1">
      <alignment horizontal="left" vertical="top" wrapText="1" indent="3"/>
    </xf>
    <xf numFmtId="0" fontId="7" fillId="0" borderId="3" xfId="0" applyFont="1" applyBorder="1" applyAlignment="1">
      <alignment horizontal="left" vertical="top" wrapText="1" indent="4"/>
    </xf>
    <xf numFmtId="3" fontId="7" fillId="0" borderId="3" xfId="0" applyNumberFormat="1" applyFont="1" applyBorder="1" applyAlignment="1">
      <alignment vertical="top"/>
    </xf>
    <xf numFmtId="0" fontId="7" fillId="0" borderId="0" xfId="0" applyFont="1" applyAlignment="1">
      <alignment vertical="top"/>
    </xf>
    <xf numFmtId="0" fontId="7" fillId="0" borderId="3" xfId="0" applyFont="1" applyBorder="1" applyAlignment="1">
      <alignment horizontal="left" vertical="top" wrapText="1" indent="5"/>
    </xf>
    <xf numFmtId="0" fontId="9" fillId="0" borderId="2" xfId="0" applyFont="1" applyBorder="1" applyAlignment="1">
      <alignment vertical="top" wrapText="1"/>
    </xf>
    <xf numFmtId="3" fontId="9" fillId="0" borderId="2" xfId="0" applyNumberFormat="1" applyFont="1" applyBorder="1" applyAlignment="1">
      <alignment vertical="top"/>
    </xf>
    <xf numFmtId="0" fontId="10" fillId="0" borderId="0" xfId="0" applyFont="1" applyAlignment="1">
      <alignment vertical="top"/>
    </xf>
    <xf numFmtId="0" fontId="8" fillId="2" borderId="1" xfId="0" applyFont="1" applyFill="1" applyBorder="1" applyAlignment="1">
      <alignment vertical="top" wrapText="1"/>
    </xf>
    <xf numFmtId="0" fontId="7" fillId="0" borderId="4" xfId="0" applyFont="1" applyBorder="1" applyAlignment="1">
      <alignment horizontal="left" vertical="top" wrapText="1" indent="4"/>
    </xf>
    <xf numFmtId="3" fontId="7" fillId="0" borderId="4" xfId="0" applyNumberFormat="1" applyFont="1" applyBorder="1" applyAlignment="1">
      <alignment vertical="top"/>
    </xf>
    <xf numFmtId="3" fontId="8" fillId="2" borderId="1" xfId="0" applyNumberFormat="1" applyFont="1" applyFill="1" applyBorder="1" applyAlignment="1">
      <alignment vertical="top"/>
    </xf>
    <xf numFmtId="0" fontId="10" fillId="0" borderId="0" xfId="0" applyFont="1" applyBorder="1" applyAlignment="1">
      <alignment vertical="top"/>
    </xf>
    <xf numFmtId="0" fontId="7" fillId="0" borderId="4" xfId="0" applyFont="1" applyBorder="1" applyAlignment="1">
      <alignment horizontal="left" vertical="top" wrapText="1" indent="5"/>
    </xf>
    <xf numFmtId="0" fontId="4" fillId="0" borderId="2" xfId="0" applyNumberFormat="1" applyFont="1" applyBorder="1" applyAlignment="1">
      <alignment horizontal="center" vertical="top" wrapText="1"/>
    </xf>
    <xf numFmtId="0" fontId="8" fillId="2" borderId="4" xfId="0" applyFont="1" applyFill="1" applyBorder="1" applyAlignment="1">
      <alignment vertical="top" wrapText="1"/>
    </xf>
    <xf numFmtId="3" fontId="8" fillId="2" borderId="4" xfId="0" applyNumberFormat="1" applyFont="1" applyFill="1" applyBorder="1" applyAlignment="1">
      <alignment vertical="top"/>
    </xf>
    <xf numFmtId="0" fontId="11" fillId="0" borderId="5" xfId="0" applyFont="1" applyBorder="1" applyAlignment="1">
      <alignment vertical="top" wrapText="1"/>
    </xf>
    <xf numFmtId="0" fontId="12" fillId="0" borderId="0" xfId="0" applyFont="1" applyAlignment="1">
      <alignment vertical="top"/>
    </xf>
    <xf numFmtId="3" fontId="11" fillId="0" borderId="6" xfId="0" applyNumberFormat="1" applyFont="1" applyBorder="1" applyAlignment="1">
      <alignment vertical="top"/>
    </xf>
    <xf numFmtId="188" fontId="3" fillId="0" borderId="0" xfId="2" applyNumberFormat="1" applyFont="1" applyAlignment="1">
      <alignment vertical="top"/>
    </xf>
    <xf numFmtId="0" fontId="15" fillId="4" borderId="2" xfId="0" applyFont="1" applyFill="1" applyBorder="1" applyAlignment="1">
      <alignment vertical="top" wrapText="1"/>
    </xf>
    <xf numFmtId="3" fontId="15" fillId="4" borderId="2" xfId="0" applyNumberFormat="1" applyFont="1" applyFill="1" applyBorder="1" applyAlignment="1">
      <alignment vertical="top"/>
    </xf>
    <xf numFmtId="0" fontId="16" fillId="4" borderId="3" xfId="0" applyFont="1" applyFill="1" applyBorder="1" applyAlignment="1">
      <alignment horizontal="left" vertical="top" wrapText="1" indent="1"/>
    </xf>
    <xf numFmtId="3" fontId="16" fillId="4" borderId="3" xfId="0" applyNumberFormat="1" applyFont="1" applyFill="1" applyBorder="1" applyAlignment="1">
      <alignment vertical="top"/>
    </xf>
    <xf numFmtId="0" fontId="16" fillId="4" borderId="3" xfId="0" applyFont="1" applyFill="1" applyBorder="1" applyAlignment="1">
      <alignment horizontal="left" vertical="top" wrapText="1" indent="3"/>
    </xf>
    <xf numFmtId="0" fontId="17" fillId="4" borderId="3" xfId="0" applyFont="1" applyFill="1" applyBorder="1" applyAlignment="1">
      <alignment horizontal="left" vertical="top" wrapText="1" indent="4"/>
    </xf>
    <xf numFmtId="3" fontId="17" fillId="4" borderId="3" xfId="0" applyNumberFormat="1" applyFont="1" applyFill="1" applyBorder="1" applyAlignment="1">
      <alignment vertical="top"/>
    </xf>
    <xf numFmtId="0" fontId="7" fillId="3" borderId="0" xfId="0" applyFont="1" applyFill="1" applyAlignment="1">
      <alignment vertical="top"/>
    </xf>
    <xf numFmtId="0" fontId="18" fillId="0" borderId="2" xfId="0" applyFont="1" applyBorder="1" applyAlignment="1">
      <alignment vertical="top" wrapText="1"/>
    </xf>
    <xf numFmtId="3" fontId="18" fillId="0" borderId="2" xfId="0" applyNumberFormat="1" applyFont="1" applyBorder="1" applyAlignment="1">
      <alignment vertical="top"/>
    </xf>
    <xf numFmtId="0" fontId="18" fillId="0" borderId="3" xfId="0" applyFont="1" applyBorder="1" applyAlignment="1">
      <alignment horizontal="left" vertical="top" wrapText="1" indent="1"/>
    </xf>
    <xf numFmtId="3" fontId="18" fillId="0" borderId="3" xfId="0" applyNumberFormat="1" applyFont="1" applyBorder="1" applyAlignment="1">
      <alignment vertical="top"/>
    </xf>
    <xf numFmtId="0" fontId="18" fillId="0" borderId="3" xfId="0" applyFont="1" applyBorder="1" applyAlignment="1">
      <alignment horizontal="left" vertical="top" wrapText="1" indent="3"/>
    </xf>
    <xf numFmtId="0" fontId="19" fillId="0" borderId="4" xfId="0" applyFont="1" applyBorder="1" applyAlignment="1">
      <alignment horizontal="left" vertical="top" wrapText="1" indent="4"/>
    </xf>
    <xf numFmtId="3" fontId="19" fillId="0" borderId="4" xfId="0" applyNumberFormat="1" applyFont="1" applyBorder="1" applyAlignment="1">
      <alignment vertical="top"/>
    </xf>
    <xf numFmtId="188" fontId="9" fillId="0" borderId="2" xfId="2" applyNumberFormat="1" applyFont="1" applyBorder="1" applyAlignment="1">
      <alignment vertical="top"/>
    </xf>
    <xf numFmtId="188" fontId="4" fillId="0" borderId="3" xfId="2" applyNumberFormat="1" applyFont="1" applyBorder="1" applyAlignment="1">
      <alignment vertical="top"/>
    </xf>
    <xf numFmtId="188" fontId="3" fillId="0" borderId="3" xfId="2" applyNumberFormat="1" applyFont="1" applyBorder="1" applyAlignment="1">
      <alignment vertical="top"/>
    </xf>
    <xf numFmtId="188" fontId="3" fillId="0" borderId="4" xfId="2" applyNumberFormat="1" applyFont="1" applyBorder="1" applyAlignment="1">
      <alignment vertical="top"/>
    </xf>
    <xf numFmtId="3" fontId="4" fillId="2" borderId="1" xfId="0" applyNumberFormat="1" applyFont="1" applyFill="1" applyBorder="1" applyAlignment="1">
      <alignment vertical="top"/>
    </xf>
    <xf numFmtId="3" fontId="3" fillId="0" borderId="4" xfId="0" applyNumberFormat="1" applyFont="1" applyBorder="1" applyAlignment="1">
      <alignment vertical="top"/>
    </xf>
    <xf numFmtId="188" fontId="3" fillId="3" borderId="3" xfId="2" applyNumberFormat="1" applyFont="1" applyFill="1" applyBorder="1" applyAlignment="1">
      <alignment vertical="top"/>
    </xf>
    <xf numFmtId="187" fontId="9" fillId="0" borderId="2" xfId="2" applyNumberFormat="1" applyFont="1" applyBorder="1" applyAlignment="1">
      <alignment vertical="top"/>
    </xf>
    <xf numFmtId="187" fontId="4" fillId="0" borderId="3" xfId="2" applyNumberFormat="1" applyFont="1" applyBorder="1" applyAlignment="1">
      <alignment vertical="top"/>
    </xf>
    <xf numFmtId="187" fontId="3" fillId="0" borderId="3" xfId="2" applyNumberFormat="1" applyFont="1" applyBorder="1" applyAlignment="1">
      <alignment vertical="top"/>
    </xf>
    <xf numFmtId="43" fontId="3" fillId="0" borderId="3" xfId="2" applyFont="1" applyBorder="1" applyAlignment="1">
      <alignment vertical="top"/>
    </xf>
    <xf numFmtId="3" fontId="19" fillId="5" borderId="3" xfId="0" applyNumberFormat="1" applyFont="1" applyFill="1" applyBorder="1" applyAlignment="1">
      <alignment vertical="top"/>
    </xf>
    <xf numFmtId="3" fontId="20" fillId="0" borderId="3" xfId="0" applyNumberFormat="1" applyFont="1" applyBorder="1" applyAlignment="1">
      <alignment horizontal="center" vertical="top" wrapText="1"/>
    </xf>
    <xf numFmtId="188" fontId="7" fillId="0" borderId="3" xfId="2" applyNumberFormat="1" applyFont="1" applyBorder="1" applyAlignment="1">
      <alignment horizontal="center" vertical="top" wrapText="1"/>
    </xf>
    <xf numFmtId="3" fontId="3" fillId="2" borderId="4" xfId="0" applyNumberFormat="1" applyFont="1" applyFill="1" applyBorder="1" applyAlignment="1">
      <alignment vertical="top"/>
    </xf>
    <xf numFmtId="3" fontId="18" fillId="3" borderId="2" xfId="0" applyNumberFormat="1" applyFont="1" applyFill="1" applyBorder="1" applyAlignment="1">
      <alignment vertical="top"/>
    </xf>
    <xf numFmtId="3" fontId="19" fillId="2" borderId="4" xfId="0" applyNumberFormat="1" applyFont="1" applyFill="1" applyBorder="1" applyAlignment="1">
      <alignment vertical="top"/>
    </xf>
    <xf numFmtId="3" fontId="9" fillId="2" borderId="2" xfId="0" applyNumberFormat="1" applyFont="1" applyFill="1" applyBorder="1" applyAlignment="1">
      <alignment vertical="top"/>
    </xf>
    <xf numFmtId="15" fontId="3" fillId="0" borderId="0" xfId="0" applyNumberFormat="1" applyFont="1" applyAlignment="1">
      <alignment vertical="top"/>
    </xf>
    <xf numFmtId="0" fontId="14" fillId="0" borderId="2" xfId="0" applyNumberFormat="1" applyFont="1" applyBorder="1" applyAlignment="1">
      <alignment horizontal="center" vertical="top" wrapText="1"/>
    </xf>
    <xf numFmtId="3" fontId="13" fillId="0" borderId="6" xfId="0" applyNumberFormat="1" applyFont="1" applyBorder="1" applyAlignment="1">
      <alignment vertical="top"/>
    </xf>
    <xf numFmtId="3" fontId="4" fillId="2" borderId="4" xfId="0" applyNumberFormat="1" applyFont="1" applyFill="1" applyBorder="1" applyAlignment="1">
      <alignment vertical="top"/>
    </xf>
    <xf numFmtId="3" fontId="3" fillId="3" borderId="3" xfId="0" applyNumberFormat="1" applyFont="1" applyFill="1" applyBorder="1" applyAlignment="1">
      <alignment vertical="top"/>
    </xf>
    <xf numFmtId="3" fontId="10" fillId="0" borderId="0" xfId="0" applyNumberFormat="1" applyFont="1" applyAlignment="1">
      <alignment vertical="top"/>
    </xf>
    <xf numFmtId="188" fontId="3" fillId="0" borderId="0" xfId="0" applyNumberFormat="1" applyFont="1" applyAlignment="1">
      <alignment vertical="top"/>
    </xf>
    <xf numFmtId="3" fontId="7" fillId="0" borderId="0" xfId="0" applyNumberFormat="1" applyFont="1" applyAlignment="1">
      <alignment vertical="top"/>
    </xf>
    <xf numFmtId="0" fontId="20" fillId="3" borderId="7" xfId="0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vertical="top" wrapText="1"/>
    </xf>
  </cellXfs>
  <cellStyles count="3">
    <cellStyle name="Comma" xfId="2" builtinId="3"/>
    <cellStyle name="Normal" xfId="0" builtinId="0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cess"/>
  <dimension ref="B1"/>
  <sheetViews>
    <sheetView workbookViewId="0">
      <selection activeCell="J3" sqref="J3"/>
    </sheetView>
  </sheetViews>
  <sheetFormatPr defaultRowHeight="12.75"/>
  <sheetData>
    <row r="1" spans="2:2" ht="58.5">
      <c r="B1" s="1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98"/>
  <sheetViews>
    <sheetView tabSelected="1" view="pageLayout" topLeftCell="A107" zoomScale="85" zoomScaleNormal="100" zoomScalePageLayoutView="85" workbookViewId="0">
      <selection activeCell="I164" sqref="I164"/>
    </sheetView>
  </sheetViews>
  <sheetFormatPr defaultRowHeight="21"/>
  <cols>
    <col min="1" max="1" width="111" style="1" customWidth="1"/>
    <col min="2" max="3" width="11.42578125" style="2" hidden="1" customWidth="1"/>
    <col min="4" max="4" width="22.28515625" style="2" customWidth="1"/>
    <col min="5" max="5" width="15" style="2" customWidth="1"/>
    <col min="6" max="16384" width="9.140625" style="2"/>
  </cols>
  <sheetData>
    <row r="1" spans="1:5" ht="48" hidden="1" customHeight="1">
      <c r="A1" s="81" t="s">
        <v>133</v>
      </c>
      <c r="B1" s="81"/>
      <c r="C1" s="81"/>
      <c r="D1" s="81"/>
    </row>
    <row r="2" spans="1:5">
      <c r="A2" s="3" t="s">
        <v>11</v>
      </c>
      <c r="B2" s="4"/>
      <c r="C2" s="4"/>
      <c r="D2" s="72">
        <v>22881</v>
      </c>
    </row>
    <row r="3" spans="1:5">
      <c r="A3" s="3" t="s">
        <v>153</v>
      </c>
      <c r="B3" s="4"/>
      <c r="C3" s="4"/>
      <c r="D3" s="38"/>
    </row>
    <row r="4" spans="1:5">
      <c r="A4" s="4"/>
      <c r="D4" s="4" t="s">
        <v>3</v>
      </c>
    </row>
    <row r="5" spans="1:5" ht="84">
      <c r="A5" s="32" t="s">
        <v>9</v>
      </c>
      <c r="B5" s="32" t="s">
        <v>145</v>
      </c>
      <c r="C5" s="32" t="s">
        <v>146</v>
      </c>
      <c r="D5" s="73" t="s">
        <v>148</v>
      </c>
    </row>
    <row r="6" spans="1:5" ht="24.75" customHeight="1" thickBot="1">
      <c r="A6" s="80" t="s">
        <v>155</v>
      </c>
      <c r="B6" s="67">
        <v>902718000</v>
      </c>
      <c r="C6" s="66">
        <f>+C7-B7</f>
        <v>50000000</v>
      </c>
      <c r="D6" s="66">
        <v>539388400</v>
      </c>
    </row>
    <row r="7" spans="1:5" s="36" customFormat="1" ht="21.75" thickBot="1">
      <c r="A7" s="35" t="s">
        <v>132</v>
      </c>
      <c r="B7" s="37">
        <f>+B8+B62+B90+B158+B253</f>
        <v>902718000</v>
      </c>
      <c r="C7" s="37">
        <f>+C8+C62+C90+C158+C253</f>
        <v>952718000</v>
      </c>
      <c r="D7" s="74">
        <f>+D8+D62+D90+D158+D253</f>
        <v>539388400</v>
      </c>
    </row>
    <row r="8" spans="1:5" s="21" customFormat="1" ht="60.75">
      <c r="A8" s="33" t="s">
        <v>134</v>
      </c>
      <c r="B8" s="34">
        <f>+B9+B19+B29+B33+B47+B23</f>
        <v>439100000</v>
      </c>
      <c r="C8" s="34">
        <f>+C9+C19+C29+C33+C47+C23</f>
        <v>439100000</v>
      </c>
      <c r="D8" s="75">
        <f>+D9+D19+D29+D33+D47+D23</f>
        <v>363632700</v>
      </c>
      <c r="E8" s="79"/>
    </row>
    <row r="9" spans="1:5" s="25" customFormat="1" ht="42">
      <c r="A9" s="23" t="s">
        <v>46</v>
      </c>
      <c r="B9" s="24">
        <f>+B11+B15</f>
        <v>260000000</v>
      </c>
      <c r="C9" s="24">
        <f>+C11+C15</f>
        <v>260000000</v>
      </c>
      <c r="D9" s="24">
        <f>+D11+D15</f>
        <v>208503000</v>
      </c>
      <c r="E9" s="77"/>
    </row>
    <row r="10" spans="1:5">
      <c r="A10" s="7" t="s">
        <v>21</v>
      </c>
      <c r="B10" s="12"/>
      <c r="C10" s="12"/>
      <c r="D10" s="12"/>
    </row>
    <row r="11" spans="1:5">
      <c r="A11" s="18" t="s">
        <v>14</v>
      </c>
      <c r="B11" s="12">
        <f>+B12+B13+B14</f>
        <v>115000000</v>
      </c>
      <c r="C11" s="12">
        <f>+C12+C13+C14</f>
        <v>115000000</v>
      </c>
      <c r="D11" s="12">
        <f>+D12+D13+D14</f>
        <v>115000000</v>
      </c>
    </row>
    <row r="12" spans="1:5" s="21" customFormat="1" ht="60.75">
      <c r="A12" s="19" t="s">
        <v>47</v>
      </c>
      <c r="B12" s="20">
        <v>50000000</v>
      </c>
      <c r="C12" s="20">
        <v>50000000</v>
      </c>
      <c r="D12" s="13">
        <v>50000000</v>
      </c>
    </row>
    <row r="13" spans="1:5" s="21" customFormat="1" ht="60.75">
      <c r="A13" s="19" t="s">
        <v>48</v>
      </c>
      <c r="B13" s="20">
        <v>25000000</v>
      </c>
      <c r="C13" s="20">
        <v>25000000</v>
      </c>
      <c r="D13" s="13">
        <v>25000000</v>
      </c>
    </row>
    <row r="14" spans="1:5" s="21" customFormat="1" ht="60.75">
      <c r="A14" s="19" t="s">
        <v>49</v>
      </c>
      <c r="B14" s="20">
        <v>40000000</v>
      </c>
      <c r="C14" s="20">
        <v>40000000</v>
      </c>
      <c r="D14" s="56">
        <v>40000000</v>
      </c>
    </row>
    <row r="15" spans="1:5">
      <c r="A15" s="18" t="s">
        <v>23</v>
      </c>
      <c r="B15" s="12">
        <f>+B16+B17+B18</f>
        <v>145000000</v>
      </c>
      <c r="C15" s="12">
        <f>+C16+C17+C18</f>
        <v>145000000</v>
      </c>
      <c r="D15" s="12">
        <f>+D16+D17+D18</f>
        <v>93503000</v>
      </c>
    </row>
    <row r="16" spans="1:5" s="21" customFormat="1" ht="60.75">
      <c r="A16" s="19" t="s">
        <v>50</v>
      </c>
      <c r="B16" s="20">
        <v>40000000</v>
      </c>
      <c r="C16" s="20">
        <v>40000000</v>
      </c>
      <c r="D16" s="56">
        <v>0</v>
      </c>
    </row>
    <row r="17" spans="1:4" s="21" customFormat="1" ht="60.75">
      <c r="A17" s="19" t="s">
        <v>51</v>
      </c>
      <c r="B17" s="20">
        <v>75000000</v>
      </c>
      <c r="C17" s="20">
        <v>75000000</v>
      </c>
      <c r="D17" s="13">
        <v>63503000</v>
      </c>
    </row>
    <row r="18" spans="1:4" s="21" customFormat="1" ht="81">
      <c r="A18" s="19" t="s">
        <v>52</v>
      </c>
      <c r="B18" s="20">
        <v>30000000</v>
      </c>
      <c r="C18" s="20">
        <v>30000000</v>
      </c>
      <c r="D18" s="13">
        <v>30000000</v>
      </c>
    </row>
    <row r="19" spans="1:4" s="25" customFormat="1" ht="42">
      <c r="A19" s="23" t="s">
        <v>130</v>
      </c>
      <c r="B19" s="24">
        <f>+B22</f>
        <v>50000000</v>
      </c>
      <c r="C19" s="24">
        <f>+C22</f>
        <v>50000000</v>
      </c>
      <c r="D19" s="24">
        <f>+D22</f>
        <v>50000000</v>
      </c>
    </row>
    <row r="20" spans="1:4">
      <c r="A20" s="7" t="s">
        <v>21</v>
      </c>
      <c r="B20" s="12"/>
      <c r="C20" s="12"/>
      <c r="D20" s="12"/>
    </row>
    <row r="21" spans="1:4">
      <c r="A21" s="18" t="s">
        <v>63</v>
      </c>
      <c r="B21" s="12"/>
      <c r="C21" s="12"/>
      <c r="D21" s="12"/>
    </row>
    <row r="22" spans="1:4" s="21" customFormat="1" ht="81">
      <c r="A22" s="19" t="s">
        <v>131</v>
      </c>
      <c r="B22" s="20">
        <v>50000000</v>
      </c>
      <c r="C22" s="20">
        <v>50000000</v>
      </c>
      <c r="D22" s="13">
        <v>50000000</v>
      </c>
    </row>
    <row r="23" spans="1:4" s="25" customFormat="1" ht="42">
      <c r="A23" s="23" t="s">
        <v>20</v>
      </c>
      <c r="B23" s="24">
        <f>+B25+B27</f>
        <v>98000000</v>
      </c>
      <c r="C23" s="24">
        <f>+C25+C27</f>
        <v>98000000</v>
      </c>
      <c r="D23" s="24">
        <f>+D25+D27</f>
        <v>98000000</v>
      </c>
    </row>
    <row r="24" spans="1:4">
      <c r="A24" s="7" t="s">
        <v>21</v>
      </c>
      <c r="B24" s="12"/>
      <c r="C24" s="12"/>
      <c r="D24" s="12"/>
    </row>
    <row r="25" spans="1:4">
      <c r="A25" s="18" t="s">
        <v>14</v>
      </c>
      <c r="B25" s="12">
        <f>+B26</f>
        <v>48000000</v>
      </c>
      <c r="C25" s="12">
        <f>+C26</f>
        <v>48000000</v>
      </c>
      <c r="D25" s="12">
        <f>+D26</f>
        <v>48000000</v>
      </c>
    </row>
    <row r="26" spans="1:4" s="21" customFormat="1" ht="60.75">
      <c r="A26" s="19" t="s">
        <v>22</v>
      </c>
      <c r="B26" s="20">
        <v>48000000</v>
      </c>
      <c r="C26" s="20">
        <v>48000000</v>
      </c>
      <c r="D26" s="13">
        <v>48000000</v>
      </c>
    </row>
    <row r="27" spans="1:4">
      <c r="A27" s="18" t="s">
        <v>23</v>
      </c>
      <c r="B27" s="12">
        <f>+B28</f>
        <v>50000000</v>
      </c>
      <c r="C27" s="12">
        <f>+C28</f>
        <v>50000000</v>
      </c>
      <c r="D27" s="12">
        <f>+D28</f>
        <v>50000000</v>
      </c>
    </row>
    <row r="28" spans="1:4" s="21" customFormat="1" ht="60.75">
      <c r="A28" s="27" t="s">
        <v>24</v>
      </c>
      <c r="B28" s="28">
        <v>50000000</v>
      </c>
      <c r="C28" s="28">
        <v>50000000</v>
      </c>
      <c r="D28" s="59">
        <v>50000000</v>
      </c>
    </row>
    <row r="29" spans="1:4" s="25" customFormat="1" ht="42">
      <c r="A29" s="23" t="s">
        <v>25</v>
      </c>
      <c r="B29" s="24">
        <f>+B32</f>
        <v>8000000</v>
      </c>
      <c r="C29" s="24">
        <f>+C32</f>
        <v>8000000</v>
      </c>
      <c r="D29" s="24">
        <f>+D32</f>
        <v>7129700</v>
      </c>
    </row>
    <row r="30" spans="1:4">
      <c r="A30" s="7" t="s">
        <v>21</v>
      </c>
      <c r="B30" s="12"/>
      <c r="C30" s="12"/>
      <c r="D30" s="12"/>
    </row>
    <row r="31" spans="1:4">
      <c r="A31" s="18" t="s">
        <v>14</v>
      </c>
      <c r="B31" s="12"/>
      <c r="C31" s="12"/>
      <c r="D31" s="12"/>
    </row>
    <row r="32" spans="1:4" s="21" customFormat="1" ht="60.75">
      <c r="A32" s="19" t="s">
        <v>26</v>
      </c>
      <c r="B32" s="20">
        <v>8000000</v>
      </c>
      <c r="C32" s="20">
        <v>8000000</v>
      </c>
      <c r="D32" s="13">
        <v>7129700</v>
      </c>
    </row>
    <row r="33" spans="1:4" s="25" customFormat="1" ht="42" hidden="1">
      <c r="A33" s="23" t="s">
        <v>27</v>
      </c>
      <c r="B33" s="24">
        <f>+B34+B37+B44</f>
        <v>3100000</v>
      </c>
      <c r="C33" s="24">
        <f>+C34+C37+C44</f>
        <v>3100000</v>
      </c>
      <c r="D33" s="54">
        <f>+D34+D37+D44</f>
        <v>0</v>
      </c>
    </row>
    <row r="34" spans="1:4" hidden="1">
      <c r="A34" s="7" t="s">
        <v>28</v>
      </c>
      <c r="B34" s="12">
        <f>+B36</f>
        <v>7200</v>
      </c>
      <c r="C34" s="12">
        <f>+C36</f>
        <v>7200</v>
      </c>
      <c r="D34" s="55">
        <f>+D36</f>
        <v>0</v>
      </c>
    </row>
    <row r="35" spans="1:4" hidden="1">
      <c r="A35" s="18" t="s">
        <v>23</v>
      </c>
      <c r="B35" s="12"/>
      <c r="C35" s="12"/>
      <c r="D35" s="55"/>
    </row>
    <row r="36" spans="1:4" s="21" customFormat="1" hidden="1">
      <c r="A36" s="19" t="s">
        <v>149</v>
      </c>
      <c r="B36" s="20">
        <v>7200</v>
      </c>
      <c r="C36" s="20">
        <v>7200</v>
      </c>
      <c r="D36" s="56">
        <v>0</v>
      </c>
    </row>
    <row r="37" spans="1:4" hidden="1">
      <c r="A37" s="7" t="s">
        <v>30</v>
      </c>
      <c r="B37" s="12">
        <f>+B40+B42+B43</f>
        <v>3063400</v>
      </c>
      <c r="C37" s="12">
        <f>+C40+C42+C43</f>
        <v>3063400</v>
      </c>
      <c r="D37" s="55">
        <f>+D40+D42+D43</f>
        <v>0</v>
      </c>
    </row>
    <row r="38" spans="1:4" hidden="1">
      <c r="A38" s="18" t="s">
        <v>23</v>
      </c>
      <c r="B38" s="12"/>
      <c r="C38" s="12"/>
      <c r="D38" s="55"/>
    </row>
    <row r="39" spans="1:4" s="21" customFormat="1" hidden="1">
      <c r="A39" s="19" t="s">
        <v>31</v>
      </c>
      <c r="B39" s="20"/>
      <c r="C39" s="20"/>
      <c r="D39" s="56"/>
    </row>
    <row r="40" spans="1:4" s="21" customFormat="1" hidden="1">
      <c r="A40" s="22" t="s">
        <v>32</v>
      </c>
      <c r="B40" s="20">
        <v>52000</v>
      </c>
      <c r="C40" s="20">
        <v>52000</v>
      </c>
      <c r="D40" s="56">
        <v>0</v>
      </c>
    </row>
    <row r="41" spans="1:4" s="21" customFormat="1" hidden="1">
      <c r="A41" s="19" t="s">
        <v>33</v>
      </c>
      <c r="B41" s="20"/>
      <c r="C41" s="20"/>
      <c r="D41" s="56"/>
    </row>
    <row r="42" spans="1:4" s="21" customFormat="1" ht="40.5" hidden="1">
      <c r="A42" s="22" t="s">
        <v>142</v>
      </c>
      <c r="B42" s="20">
        <v>11400</v>
      </c>
      <c r="C42" s="20">
        <v>11400</v>
      </c>
      <c r="D42" s="56">
        <v>0</v>
      </c>
    </row>
    <row r="43" spans="1:4" s="21" customFormat="1" ht="60.75" hidden="1">
      <c r="A43" s="22" t="s">
        <v>34</v>
      </c>
      <c r="B43" s="20">
        <v>3000000</v>
      </c>
      <c r="C43" s="20">
        <v>3000000</v>
      </c>
      <c r="D43" s="56">
        <v>0</v>
      </c>
    </row>
    <row r="44" spans="1:4" hidden="1">
      <c r="A44" s="7" t="s">
        <v>35</v>
      </c>
      <c r="B44" s="12">
        <f>+B46</f>
        <v>29400</v>
      </c>
      <c r="C44" s="12">
        <f>+C46</f>
        <v>29400</v>
      </c>
      <c r="D44" s="55">
        <f>+D46</f>
        <v>0</v>
      </c>
    </row>
    <row r="45" spans="1:4" hidden="1">
      <c r="A45" s="18" t="s">
        <v>23</v>
      </c>
      <c r="B45" s="12"/>
      <c r="C45" s="12"/>
      <c r="D45" s="55"/>
    </row>
    <row r="46" spans="1:4" s="21" customFormat="1" hidden="1">
      <c r="A46" s="27" t="s">
        <v>36</v>
      </c>
      <c r="B46" s="28">
        <v>29400</v>
      </c>
      <c r="C46" s="28">
        <v>29400</v>
      </c>
      <c r="D46" s="57">
        <v>0</v>
      </c>
    </row>
    <row r="47" spans="1:4" s="25" customFormat="1" ht="42" hidden="1">
      <c r="A47" s="23" t="s">
        <v>37</v>
      </c>
      <c r="B47" s="24">
        <f>+B48+B58</f>
        <v>20000000</v>
      </c>
      <c r="C47" s="24">
        <f>+C48+C58</f>
        <v>20000000</v>
      </c>
      <c r="D47" s="71">
        <f>+D48+D58</f>
        <v>0</v>
      </c>
    </row>
    <row r="48" spans="1:4" hidden="1">
      <c r="A48" s="7" t="s">
        <v>30</v>
      </c>
      <c r="B48" s="12">
        <f>+B51+B52+B53+B55+B56+B57</f>
        <v>19935200</v>
      </c>
      <c r="C48" s="12">
        <f>+C51+C52+C53+C55+C56+C57</f>
        <v>19935200</v>
      </c>
      <c r="D48" s="12">
        <f>+D51+D52+D53+D55+D56+D57</f>
        <v>0</v>
      </c>
    </row>
    <row r="49" spans="1:4" hidden="1">
      <c r="A49" s="18" t="s">
        <v>14</v>
      </c>
      <c r="B49" s="12"/>
      <c r="C49" s="12"/>
      <c r="D49" s="12"/>
    </row>
    <row r="50" spans="1:4" s="21" customFormat="1" hidden="1">
      <c r="A50" s="19" t="s">
        <v>38</v>
      </c>
      <c r="B50" s="20"/>
      <c r="C50" s="20"/>
      <c r="D50" s="13"/>
    </row>
    <row r="51" spans="1:4" s="21" customFormat="1" hidden="1">
      <c r="A51" s="22" t="s">
        <v>39</v>
      </c>
      <c r="B51" s="20">
        <v>72000</v>
      </c>
      <c r="C51" s="20">
        <v>72000</v>
      </c>
      <c r="D51" s="13">
        <v>0</v>
      </c>
    </row>
    <row r="52" spans="1:4" s="21" customFormat="1" hidden="1">
      <c r="A52" s="22" t="s">
        <v>40</v>
      </c>
      <c r="B52" s="20">
        <v>120000</v>
      </c>
      <c r="C52" s="20">
        <v>120000</v>
      </c>
      <c r="D52" s="13">
        <v>0</v>
      </c>
    </row>
    <row r="53" spans="1:4" s="21" customFormat="1" hidden="1">
      <c r="A53" s="22" t="s">
        <v>41</v>
      </c>
      <c r="B53" s="20">
        <v>43200</v>
      </c>
      <c r="C53" s="20">
        <v>43200</v>
      </c>
      <c r="D53" s="13">
        <v>0</v>
      </c>
    </row>
    <row r="54" spans="1:4" s="21" customFormat="1" hidden="1">
      <c r="A54" s="19" t="s">
        <v>33</v>
      </c>
      <c r="B54" s="20"/>
      <c r="C54" s="20"/>
      <c r="D54" s="13"/>
    </row>
    <row r="55" spans="1:4" s="21" customFormat="1" ht="40.5" hidden="1">
      <c r="A55" s="22" t="s">
        <v>42</v>
      </c>
      <c r="B55" s="20">
        <v>14000000</v>
      </c>
      <c r="C55" s="20">
        <v>14000000</v>
      </c>
      <c r="D55" s="13">
        <v>0</v>
      </c>
    </row>
    <row r="56" spans="1:4" s="21" customFormat="1" ht="40.5" hidden="1">
      <c r="A56" s="22" t="s">
        <v>43</v>
      </c>
      <c r="B56" s="20">
        <v>1200000</v>
      </c>
      <c r="C56" s="20">
        <v>1200000</v>
      </c>
      <c r="D56" s="13">
        <v>0</v>
      </c>
    </row>
    <row r="57" spans="1:4" s="21" customFormat="1" ht="40.5" hidden="1">
      <c r="A57" s="22" t="s">
        <v>44</v>
      </c>
      <c r="B57" s="20">
        <v>4500000</v>
      </c>
      <c r="C57" s="20">
        <v>4500000</v>
      </c>
      <c r="D57" s="13">
        <v>0</v>
      </c>
    </row>
    <row r="58" spans="1:4" hidden="1">
      <c r="A58" s="7" t="s">
        <v>35</v>
      </c>
      <c r="B58" s="12">
        <f>+B60+B61</f>
        <v>64800</v>
      </c>
      <c r="C58" s="12">
        <f>+C60+C61</f>
        <v>64800</v>
      </c>
      <c r="D58" s="55">
        <f>+D60+D61</f>
        <v>0</v>
      </c>
    </row>
    <row r="59" spans="1:4" hidden="1">
      <c r="A59" s="18" t="s">
        <v>14</v>
      </c>
      <c r="B59" s="12"/>
      <c r="C59" s="12"/>
      <c r="D59" s="55"/>
    </row>
    <row r="60" spans="1:4" s="21" customFormat="1" hidden="1">
      <c r="A60" s="19" t="s">
        <v>36</v>
      </c>
      <c r="B60" s="20">
        <v>54000</v>
      </c>
      <c r="C60" s="20">
        <v>54000</v>
      </c>
      <c r="D60" s="56">
        <v>0</v>
      </c>
    </row>
    <row r="61" spans="1:4" s="21" customFormat="1" hidden="1">
      <c r="A61" s="27" t="s">
        <v>45</v>
      </c>
      <c r="B61" s="28">
        <v>10800</v>
      </c>
      <c r="C61" s="28">
        <v>10800</v>
      </c>
      <c r="D61" s="57">
        <v>0</v>
      </c>
    </row>
    <row r="62" spans="1:4" s="21" customFormat="1" ht="40.5" hidden="1">
      <c r="A62" s="26" t="s">
        <v>135</v>
      </c>
      <c r="B62" s="29">
        <f>+B67</f>
        <v>7393000</v>
      </c>
      <c r="C62" s="29">
        <f>+C63+C67</f>
        <v>57393000</v>
      </c>
      <c r="D62" s="29">
        <f>+D63+D67</f>
        <v>0</v>
      </c>
    </row>
    <row r="63" spans="1:4" s="46" customFormat="1" ht="42" hidden="1">
      <c r="A63" s="47" t="s">
        <v>154</v>
      </c>
      <c r="B63" s="48">
        <f>+B66</f>
        <v>0</v>
      </c>
      <c r="C63" s="48">
        <f>+C66</f>
        <v>50000000</v>
      </c>
      <c r="D63" s="69">
        <f>+D66</f>
        <v>0</v>
      </c>
    </row>
    <row r="64" spans="1:4" s="46" customFormat="1" hidden="1">
      <c r="A64" s="49" t="s">
        <v>21</v>
      </c>
      <c r="B64" s="50"/>
      <c r="C64" s="50"/>
      <c r="D64" s="50"/>
    </row>
    <row r="65" spans="1:4" s="46" customFormat="1" hidden="1">
      <c r="A65" s="51" t="s">
        <v>63</v>
      </c>
      <c r="B65" s="50"/>
      <c r="C65" s="50"/>
      <c r="D65" s="50"/>
    </row>
    <row r="66" spans="1:4" s="46" customFormat="1" ht="42" hidden="1">
      <c r="A66" s="52" t="s">
        <v>147</v>
      </c>
      <c r="B66" s="53">
        <v>0</v>
      </c>
      <c r="C66" s="53">
        <v>50000000</v>
      </c>
      <c r="D66" s="70">
        <v>0</v>
      </c>
    </row>
    <row r="67" spans="1:4" s="25" customFormat="1" hidden="1">
      <c r="A67" s="23" t="s">
        <v>53</v>
      </c>
      <c r="B67" s="24">
        <f>+B68+B71+B83+B87</f>
        <v>7393000</v>
      </c>
      <c r="C67" s="24">
        <f>+C68+C71+C83+C87</f>
        <v>7393000</v>
      </c>
      <c r="D67" s="54">
        <f>+D68+D71+D83+D87</f>
        <v>0</v>
      </c>
    </row>
    <row r="68" spans="1:4" hidden="1">
      <c r="A68" s="7" t="s">
        <v>28</v>
      </c>
      <c r="B68" s="12">
        <f>+B70</f>
        <v>36000</v>
      </c>
      <c r="C68" s="12">
        <f>+C70</f>
        <v>36000</v>
      </c>
      <c r="D68" s="55">
        <f>+D70</f>
        <v>0</v>
      </c>
    </row>
    <row r="69" spans="1:4" hidden="1">
      <c r="A69" s="18" t="s">
        <v>14</v>
      </c>
      <c r="B69" s="12"/>
      <c r="C69" s="12"/>
      <c r="D69" s="55"/>
    </row>
    <row r="70" spans="1:4" s="21" customFormat="1" hidden="1">
      <c r="A70" s="19" t="s">
        <v>150</v>
      </c>
      <c r="B70" s="20">
        <v>36000</v>
      </c>
      <c r="C70" s="20">
        <v>36000</v>
      </c>
      <c r="D70" s="56">
        <v>0</v>
      </c>
    </row>
    <row r="71" spans="1:4" hidden="1">
      <c r="A71" s="7" t="s">
        <v>30</v>
      </c>
      <c r="B71" s="12">
        <f>+B74+B75+B77+B79+B80+B81+B82</f>
        <v>4127000</v>
      </c>
      <c r="C71" s="12">
        <f>+C74+C75+C77+C79+C80+C81+C82</f>
        <v>4127000</v>
      </c>
      <c r="D71" s="55">
        <f>+D74+D75+D77+D79+D80+D81+D82</f>
        <v>0</v>
      </c>
    </row>
    <row r="72" spans="1:4" hidden="1">
      <c r="A72" s="18" t="s">
        <v>14</v>
      </c>
      <c r="B72" s="12"/>
      <c r="C72" s="12"/>
      <c r="D72" s="55"/>
    </row>
    <row r="73" spans="1:4" s="21" customFormat="1" hidden="1">
      <c r="A73" s="19" t="s">
        <v>38</v>
      </c>
      <c r="B73" s="20"/>
      <c r="C73" s="20"/>
      <c r="D73" s="56"/>
    </row>
    <row r="74" spans="1:4" s="21" customFormat="1" hidden="1">
      <c r="A74" s="22" t="s">
        <v>39</v>
      </c>
      <c r="B74" s="20">
        <v>290000</v>
      </c>
      <c r="C74" s="20">
        <v>290000</v>
      </c>
      <c r="D74" s="56">
        <v>0</v>
      </c>
    </row>
    <row r="75" spans="1:4" s="21" customFormat="1" hidden="1">
      <c r="A75" s="22" t="s">
        <v>41</v>
      </c>
      <c r="B75" s="20">
        <v>164000</v>
      </c>
      <c r="C75" s="20">
        <v>164000</v>
      </c>
      <c r="D75" s="56">
        <v>0</v>
      </c>
    </row>
    <row r="76" spans="1:4" s="21" customFormat="1" hidden="1">
      <c r="A76" s="19" t="s">
        <v>31</v>
      </c>
      <c r="B76" s="20"/>
      <c r="C76" s="20"/>
      <c r="D76" s="56"/>
    </row>
    <row r="77" spans="1:4" s="21" customFormat="1" hidden="1">
      <c r="A77" s="22" t="s">
        <v>32</v>
      </c>
      <c r="B77" s="20">
        <v>418000</v>
      </c>
      <c r="C77" s="20">
        <v>418000</v>
      </c>
      <c r="D77" s="56">
        <v>0</v>
      </c>
    </row>
    <row r="78" spans="1:4" s="21" customFormat="1" hidden="1">
      <c r="A78" s="19" t="s">
        <v>33</v>
      </c>
      <c r="B78" s="20"/>
      <c r="C78" s="20"/>
      <c r="D78" s="56"/>
    </row>
    <row r="79" spans="1:4" s="21" customFormat="1" ht="40.5" hidden="1">
      <c r="A79" s="22" t="s">
        <v>54</v>
      </c>
      <c r="B79" s="20">
        <v>1170000</v>
      </c>
      <c r="C79" s="20">
        <v>1170000</v>
      </c>
      <c r="D79" s="56">
        <v>0</v>
      </c>
    </row>
    <row r="80" spans="1:4" s="21" customFormat="1" ht="40.5" hidden="1">
      <c r="A80" s="22" t="s">
        <v>55</v>
      </c>
      <c r="B80" s="20">
        <v>1170000</v>
      </c>
      <c r="C80" s="20">
        <v>1170000</v>
      </c>
      <c r="D80" s="56">
        <v>0</v>
      </c>
    </row>
    <row r="81" spans="1:4" s="21" customFormat="1" ht="40.5" hidden="1">
      <c r="A81" s="22" t="s">
        <v>143</v>
      </c>
      <c r="B81" s="20">
        <v>900000</v>
      </c>
      <c r="C81" s="20">
        <v>900000</v>
      </c>
      <c r="D81" s="56">
        <v>0</v>
      </c>
    </row>
    <row r="82" spans="1:4" s="21" customFormat="1" hidden="1">
      <c r="A82" s="22" t="s">
        <v>56</v>
      </c>
      <c r="B82" s="20">
        <v>15000</v>
      </c>
      <c r="C82" s="20">
        <v>15000</v>
      </c>
      <c r="D82" s="56">
        <v>0</v>
      </c>
    </row>
    <row r="83" spans="1:4" hidden="1">
      <c r="A83" s="7" t="s">
        <v>35</v>
      </c>
      <c r="B83" s="12">
        <f>+B85+B86</f>
        <v>230000</v>
      </c>
      <c r="C83" s="12">
        <f>+C85+C86</f>
        <v>230000</v>
      </c>
      <c r="D83" s="55">
        <f>+D85+D86</f>
        <v>0</v>
      </c>
    </row>
    <row r="84" spans="1:4" hidden="1">
      <c r="A84" s="18" t="s">
        <v>14</v>
      </c>
      <c r="B84" s="12"/>
      <c r="C84" s="12"/>
      <c r="D84" s="55"/>
    </row>
    <row r="85" spans="1:4" s="21" customFormat="1" hidden="1">
      <c r="A85" s="19" t="s">
        <v>36</v>
      </c>
      <c r="B85" s="20">
        <v>30000</v>
      </c>
      <c r="C85" s="20">
        <v>30000</v>
      </c>
      <c r="D85" s="56">
        <v>0</v>
      </c>
    </row>
    <row r="86" spans="1:4" s="21" customFormat="1" hidden="1">
      <c r="A86" s="19" t="s">
        <v>57</v>
      </c>
      <c r="B86" s="20">
        <v>200000</v>
      </c>
      <c r="C86" s="20">
        <v>200000</v>
      </c>
      <c r="D86" s="56">
        <v>0</v>
      </c>
    </row>
    <row r="87" spans="1:4" hidden="1">
      <c r="A87" s="7" t="s">
        <v>13</v>
      </c>
      <c r="B87" s="12">
        <f>+B89</f>
        <v>3000000</v>
      </c>
      <c r="C87" s="12">
        <f>+C89</f>
        <v>3000000</v>
      </c>
      <c r="D87" s="55">
        <f>+D89</f>
        <v>0</v>
      </c>
    </row>
    <row r="88" spans="1:4" hidden="1">
      <c r="A88" s="18" t="s">
        <v>14</v>
      </c>
      <c r="B88" s="12"/>
      <c r="C88" s="12"/>
      <c r="D88" s="55"/>
    </row>
    <row r="89" spans="1:4" s="21" customFormat="1" hidden="1">
      <c r="A89" s="27" t="s">
        <v>58</v>
      </c>
      <c r="B89" s="28">
        <v>3000000</v>
      </c>
      <c r="C89" s="28">
        <v>3000000</v>
      </c>
      <c r="D89" s="57">
        <v>0</v>
      </c>
    </row>
    <row r="90" spans="1:4" s="21" customFormat="1">
      <c r="A90" s="26" t="s">
        <v>136</v>
      </c>
      <c r="B90" s="29">
        <f>+B91+B99+B107+B111+B116+B134+B150</f>
        <v>257013000</v>
      </c>
      <c r="C90" s="29">
        <f>+C91+C99+C107+C111+C116+C134+C150</f>
        <v>257013000</v>
      </c>
      <c r="D90" s="58">
        <f>+D91+D99+D107+D111+D116+D134+D150</f>
        <v>156557300</v>
      </c>
    </row>
    <row r="91" spans="1:4" s="25" customFormat="1" ht="42">
      <c r="A91" s="23" t="s">
        <v>80</v>
      </c>
      <c r="B91" s="24">
        <f>+B93+B97</f>
        <v>80000000</v>
      </c>
      <c r="C91" s="24">
        <f>+C93+C97</f>
        <v>80000000</v>
      </c>
      <c r="D91" s="24">
        <f>+D93+D97</f>
        <v>50000000</v>
      </c>
    </row>
    <row r="92" spans="1:4">
      <c r="A92" s="7" t="s">
        <v>21</v>
      </c>
      <c r="B92" s="12"/>
      <c r="C92" s="12"/>
      <c r="D92" s="12"/>
    </row>
    <row r="93" spans="1:4" hidden="1">
      <c r="A93" s="18" t="s">
        <v>14</v>
      </c>
      <c r="B93" s="12">
        <f>+B94+B95+B96</f>
        <v>30000000</v>
      </c>
      <c r="C93" s="12">
        <f>+C94+C95+C96</f>
        <v>30000000</v>
      </c>
      <c r="D93" s="55">
        <f>+D94+D95+D96</f>
        <v>0</v>
      </c>
    </row>
    <row r="94" spans="1:4" s="21" customFormat="1" ht="40.5" hidden="1">
      <c r="A94" s="19" t="s">
        <v>81</v>
      </c>
      <c r="B94" s="20">
        <v>26349000</v>
      </c>
      <c r="C94" s="20">
        <v>26349000</v>
      </c>
      <c r="D94" s="56">
        <v>0</v>
      </c>
    </row>
    <row r="95" spans="1:4" s="21" customFormat="1" ht="45.75" hidden="1" customHeight="1">
      <c r="A95" s="19" t="s">
        <v>82</v>
      </c>
      <c r="B95" s="20">
        <v>2331000</v>
      </c>
      <c r="C95" s="20">
        <v>2331000</v>
      </c>
      <c r="D95" s="56">
        <v>0</v>
      </c>
    </row>
    <row r="96" spans="1:4" s="21" customFormat="1" ht="40.5" hidden="1">
      <c r="A96" s="19" t="s">
        <v>83</v>
      </c>
      <c r="B96" s="20">
        <v>1320000</v>
      </c>
      <c r="C96" s="20">
        <v>1320000</v>
      </c>
      <c r="D96" s="56">
        <v>0</v>
      </c>
    </row>
    <row r="97" spans="1:4">
      <c r="A97" s="18" t="s">
        <v>63</v>
      </c>
      <c r="B97" s="12">
        <f>+B98</f>
        <v>50000000</v>
      </c>
      <c r="C97" s="12">
        <f>+C98</f>
        <v>50000000</v>
      </c>
      <c r="D97" s="12">
        <f>+D98</f>
        <v>50000000</v>
      </c>
    </row>
    <row r="98" spans="1:4" s="21" customFormat="1" ht="60.75">
      <c r="A98" s="27" t="s">
        <v>84</v>
      </c>
      <c r="B98" s="28">
        <v>50000000</v>
      </c>
      <c r="C98" s="28">
        <v>50000000</v>
      </c>
      <c r="D98" s="59">
        <v>50000000</v>
      </c>
    </row>
    <row r="99" spans="1:4" s="25" customFormat="1">
      <c r="A99" s="23" t="s">
        <v>59</v>
      </c>
      <c r="B99" s="24">
        <f>+B101+B105</f>
        <v>33513000</v>
      </c>
      <c r="C99" s="24">
        <f>+C101+C105</f>
        <v>33513000</v>
      </c>
      <c r="D99" s="24">
        <f>+D101+D105</f>
        <v>30513000</v>
      </c>
    </row>
    <row r="100" spans="1:4" hidden="1">
      <c r="A100" s="7" t="s">
        <v>30</v>
      </c>
      <c r="B100" s="12"/>
      <c r="C100" s="12"/>
      <c r="D100" s="12"/>
    </row>
    <row r="101" spans="1:4" hidden="1">
      <c r="A101" s="18" t="s">
        <v>14</v>
      </c>
      <c r="B101" s="12">
        <f>+B103</f>
        <v>3000000</v>
      </c>
      <c r="C101" s="12">
        <f>+C103</f>
        <v>3000000</v>
      </c>
      <c r="D101" s="55">
        <f>+D103</f>
        <v>0</v>
      </c>
    </row>
    <row r="102" spans="1:4" s="21" customFormat="1" hidden="1">
      <c r="A102" s="19" t="s">
        <v>33</v>
      </c>
      <c r="B102" s="20"/>
      <c r="C102" s="20"/>
      <c r="D102" s="56"/>
    </row>
    <row r="103" spans="1:4" s="21" customFormat="1" ht="40.5" hidden="1">
      <c r="A103" s="22" t="s">
        <v>60</v>
      </c>
      <c r="B103" s="20">
        <v>3000000</v>
      </c>
      <c r="C103" s="20">
        <v>3000000</v>
      </c>
      <c r="D103" s="56">
        <v>0</v>
      </c>
    </row>
    <row r="104" spans="1:4">
      <c r="A104" s="7" t="s">
        <v>21</v>
      </c>
      <c r="B104" s="12"/>
      <c r="C104" s="12"/>
      <c r="D104" s="12"/>
    </row>
    <row r="105" spans="1:4">
      <c r="A105" s="18" t="s">
        <v>23</v>
      </c>
      <c r="B105" s="12">
        <f>+B106</f>
        <v>30513000</v>
      </c>
      <c r="C105" s="12">
        <f>+C106</f>
        <v>30513000</v>
      </c>
      <c r="D105" s="12">
        <f>+D106</f>
        <v>30513000</v>
      </c>
    </row>
    <row r="106" spans="1:4" s="21" customFormat="1" ht="60.75">
      <c r="A106" s="27" t="s">
        <v>61</v>
      </c>
      <c r="B106" s="28">
        <v>30513000</v>
      </c>
      <c r="C106" s="28">
        <v>30513000</v>
      </c>
      <c r="D106" s="59">
        <v>30513000</v>
      </c>
    </row>
    <row r="107" spans="1:4" s="25" customFormat="1" ht="63">
      <c r="A107" s="23" t="s">
        <v>62</v>
      </c>
      <c r="B107" s="24">
        <f>+B110</f>
        <v>77000000</v>
      </c>
      <c r="C107" s="24">
        <f>+C110</f>
        <v>77000000</v>
      </c>
      <c r="D107" s="24">
        <f>+D110</f>
        <v>76044300</v>
      </c>
    </row>
    <row r="108" spans="1:4">
      <c r="A108" s="7" t="s">
        <v>17</v>
      </c>
      <c r="B108" s="12"/>
      <c r="C108" s="12"/>
      <c r="D108" s="12"/>
    </row>
    <row r="109" spans="1:4">
      <c r="A109" s="18" t="s">
        <v>63</v>
      </c>
      <c r="B109" s="12"/>
      <c r="C109" s="12"/>
      <c r="D109" s="12"/>
    </row>
    <row r="110" spans="1:4" s="21" customFormat="1" ht="40.5">
      <c r="A110" s="19" t="s">
        <v>64</v>
      </c>
      <c r="B110" s="20">
        <v>77000000</v>
      </c>
      <c r="C110" s="20">
        <v>77000000</v>
      </c>
      <c r="D110" s="76">
        <v>76044300</v>
      </c>
    </row>
    <row r="111" spans="1:4" s="25" customFormat="1" ht="42" hidden="1">
      <c r="A111" s="23" t="s">
        <v>78</v>
      </c>
      <c r="B111" s="24">
        <f>+B112</f>
        <v>11000000</v>
      </c>
      <c r="C111" s="24">
        <f>+C112</f>
        <v>11000000</v>
      </c>
      <c r="D111" s="24">
        <f>+D112</f>
        <v>0</v>
      </c>
    </row>
    <row r="112" spans="1:4" hidden="1">
      <c r="A112" s="7" t="s">
        <v>30</v>
      </c>
      <c r="B112" s="12">
        <f>+B115</f>
        <v>11000000</v>
      </c>
      <c r="C112" s="12">
        <f>+C115</f>
        <v>11000000</v>
      </c>
      <c r="D112" s="12">
        <f>+D115</f>
        <v>0</v>
      </c>
    </row>
    <row r="113" spans="1:4" hidden="1">
      <c r="A113" s="18" t="s">
        <v>14</v>
      </c>
      <c r="B113" s="12"/>
      <c r="C113" s="12"/>
      <c r="D113" s="12"/>
    </row>
    <row r="114" spans="1:4" s="21" customFormat="1" hidden="1">
      <c r="A114" s="19" t="s">
        <v>33</v>
      </c>
      <c r="B114" s="20"/>
      <c r="C114" s="20"/>
      <c r="D114" s="13"/>
    </row>
    <row r="115" spans="1:4" s="21" customFormat="1" ht="40.5" hidden="1">
      <c r="A115" s="31" t="s">
        <v>79</v>
      </c>
      <c r="B115" s="28">
        <v>11000000</v>
      </c>
      <c r="C115" s="28">
        <v>11000000</v>
      </c>
      <c r="D115" s="68">
        <v>0</v>
      </c>
    </row>
    <row r="116" spans="1:4" s="25" customFormat="1" ht="42" hidden="1">
      <c r="A116" s="23" t="s">
        <v>65</v>
      </c>
      <c r="B116" s="24">
        <f>+B117+B120+B129</f>
        <v>1500000</v>
      </c>
      <c r="C116" s="24">
        <f>+C117+C120+C129</f>
        <v>1500000</v>
      </c>
      <c r="D116" s="54">
        <f>+D117+D120+D129</f>
        <v>0</v>
      </c>
    </row>
    <row r="117" spans="1:4" hidden="1">
      <c r="A117" s="7" t="s">
        <v>28</v>
      </c>
      <c r="B117" s="12">
        <f>+B119</f>
        <v>25200</v>
      </c>
      <c r="C117" s="12">
        <f>+C119</f>
        <v>25200</v>
      </c>
      <c r="D117" s="55">
        <f>+D119</f>
        <v>0</v>
      </c>
    </row>
    <row r="118" spans="1:4" hidden="1">
      <c r="A118" s="18" t="s">
        <v>14</v>
      </c>
      <c r="B118" s="12"/>
      <c r="C118" s="12"/>
      <c r="D118" s="55"/>
    </row>
    <row r="119" spans="1:4" s="21" customFormat="1" hidden="1">
      <c r="A119" s="19" t="s">
        <v>29</v>
      </c>
      <c r="B119" s="20">
        <v>25200</v>
      </c>
      <c r="C119" s="20">
        <v>25200</v>
      </c>
      <c r="D119" s="56">
        <v>0</v>
      </c>
    </row>
    <row r="120" spans="1:4" hidden="1">
      <c r="A120" s="7" t="s">
        <v>30</v>
      </c>
      <c r="B120" s="12">
        <f>+B123+B124+B126+B128</f>
        <v>808290</v>
      </c>
      <c r="C120" s="12">
        <f>+C123+C124+C126+C128</f>
        <v>808290</v>
      </c>
      <c r="D120" s="55">
        <f>+D123+D124+D126+D128</f>
        <v>0</v>
      </c>
    </row>
    <row r="121" spans="1:4" hidden="1">
      <c r="A121" s="18" t="s">
        <v>14</v>
      </c>
      <c r="B121" s="12"/>
      <c r="C121" s="12"/>
      <c r="D121" s="55"/>
    </row>
    <row r="122" spans="1:4" s="21" customFormat="1" hidden="1">
      <c r="A122" s="19" t="s">
        <v>38</v>
      </c>
      <c r="B122" s="20"/>
      <c r="C122" s="20"/>
      <c r="D122" s="56"/>
    </row>
    <row r="123" spans="1:4" s="21" customFormat="1" hidden="1">
      <c r="A123" s="22" t="s">
        <v>40</v>
      </c>
      <c r="B123" s="20">
        <v>288000</v>
      </c>
      <c r="C123" s="20">
        <v>288000</v>
      </c>
      <c r="D123" s="56">
        <v>0</v>
      </c>
    </row>
    <row r="124" spans="1:4" s="21" customFormat="1" hidden="1">
      <c r="A124" s="22" t="s">
        <v>41</v>
      </c>
      <c r="B124" s="20">
        <v>100800</v>
      </c>
      <c r="C124" s="20">
        <v>100800</v>
      </c>
      <c r="D124" s="56">
        <v>0</v>
      </c>
    </row>
    <row r="125" spans="1:4" s="21" customFormat="1" hidden="1">
      <c r="A125" s="19" t="s">
        <v>31</v>
      </c>
      <c r="B125" s="20"/>
      <c r="C125" s="20"/>
      <c r="D125" s="56"/>
    </row>
    <row r="126" spans="1:4" s="21" customFormat="1" hidden="1">
      <c r="A126" s="22" t="s">
        <v>32</v>
      </c>
      <c r="B126" s="20">
        <v>405990</v>
      </c>
      <c r="C126" s="20">
        <v>405990</v>
      </c>
      <c r="D126" s="56">
        <v>0</v>
      </c>
    </row>
    <row r="127" spans="1:4" s="21" customFormat="1" hidden="1">
      <c r="A127" s="19" t="s">
        <v>33</v>
      </c>
      <c r="B127" s="20"/>
      <c r="C127" s="20"/>
      <c r="D127" s="56"/>
    </row>
    <row r="128" spans="1:4" s="21" customFormat="1" hidden="1">
      <c r="A128" s="22" t="s">
        <v>66</v>
      </c>
      <c r="B128" s="20">
        <v>13500</v>
      </c>
      <c r="C128" s="20">
        <v>13500</v>
      </c>
      <c r="D128" s="56">
        <v>0</v>
      </c>
    </row>
    <row r="129" spans="1:4" hidden="1">
      <c r="A129" s="7" t="s">
        <v>35</v>
      </c>
      <c r="B129" s="12">
        <f>+B131+B132+B133</f>
        <v>666510</v>
      </c>
      <c r="C129" s="12">
        <f>+C131+C132+C133</f>
        <v>666510</v>
      </c>
      <c r="D129" s="55">
        <f>+D131+D132+D133</f>
        <v>0</v>
      </c>
    </row>
    <row r="130" spans="1:4" hidden="1">
      <c r="A130" s="18" t="s">
        <v>14</v>
      </c>
      <c r="B130" s="12"/>
      <c r="C130" s="12"/>
      <c r="D130" s="55"/>
    </row>
    <row r="131" spans="1:4" s="21" customFormat="1" hidden="1">
      <c r="A131" s="19" t="s">
        <v>36</v>
      </c>
      <c r="B131" s="20">
        <v>26510</v>
      </c>
      <c r="C131" s="20">
        <v>26510</v>
      </c>
      <c r="D131" s="56">
        <v>0</v>
      </c>
    </row>
    <row r="132" spans="1:4" s="21" customFormat="1" hidden="1">
      <c r="A132" s="19" t="s">
        <v>45</v>
      </c>
      <c r="B132" s="20">
        <v>40000</v>
      </c>
      <c r="C132" s="20">
        <v>40000</v>
      </c>
      <c r="D132" s="56">
        <v>0</v>
      </c>
    </row>
    <row r="133" spans="1:4" s="21" customFormat="1" hidden="1">
      <c r="A133" s="19" t="s">
        <v>67</v>
      </c>
      <c r="B133" s="20">
        <v>600000</v>
      </c>
      <c r="C133" s="20">
        <v>600000</v>
      </c>
      <c r="D133" s="56">
        <v>0</v>
      </c>
    </row>
    <row r="134" spans="1:4" s="30" customFormat="1" ht="42" hidden="1">
      <c r="A134" s="23" t="s">
        <v>68</v>
      </c>
      <c r="B134" s="24">
        <f>+B135+B138+B147</f>
        <v>8000000</v>
      </c>
      <c r="C134" s="24">
        <f>+C135+C138+C147</f>
        <v>8000000</v>
      </c>
      <c r="D134" s="54">
        <f>+D135+D138+D147</f>
        <v>0</v>
      </c>
    </row>
    <row r="135" spans="1:4" hidden="1">
      <c r="A135" s="7" t="s">
        <v>28</v>
      </c>
      <c r="B135" s="12">
        <f>+B137</f>
        <v>720000</v>
      </c>
      <c r="C135" s="12">
        <f>+C137</f>
        <v>720000</v>
      </c>
      <c r="D135" s="55">
        <f>+D137</f>
        <v>0</v>
      </c>
    </row>
    <row r="136" spans="1:4" hidden="1">
      <c r="A136" s="18" t="s">
        <v>63</v>
      </c>
      <c r="B136" s="12"/>
      <c r="C136" s="12"/>
      <c r="D136" s="55"/>
    </row>
    <row r="137" spans="1:4" s="21" customFormat="1" hidden="1">
      <c r="A137" s="19" t="s">
        <v>29</v>
      </c>
      <c r="B137" s="20">
        <v>720000</v>
      </c>
      <c r="C137" s="20">
        <v>720000</v>
      </c>
      <c r="D137" s="56">
        <v>0</v>
      </c>
    </row>
    <row r="138" spans="1:4" hidden="1">
      <c r="A138" s="7" t="s">
        <v>30</v>
      </c>
      <c r="B138" s="12">
        <f>+B141+B143+B144+B145+B146</f>
        <v>7180000</v>
      </c>
      <c r="C138" s="12">
        <f>+C141+C143+C144+C145+C146</f>
        <v>7180000</v>
      </c>
      <c r="D138" s="55">
        <f>+D141+D143+D144+D145+D146</f>
        <v>0</v>
      </c>
    </row>
    <row r="139" spans="1:4" hidden="1">
      <c r="A139" s="18" t="s">
        <v>63</v>
      </c>
      <c r="B139" s="12"/>
      <c r="C139" s="12"/>
      <c r="D139" s="55"/>
    </row>
    <row r="140" spans="1:4" s="21" customFormat="1" hidden="1">
      <c r="A140" s="19" t="s">
        <v>31</v>
      </c>
      <c r="B140" s="20"/>
      <c r="C140" s="20"/>
      <c r="D140" s="56"/>
    </row>
    <row r="141" spans="1:4" s="21" customFormat="1" hidden="1">
      <c r="A141" s="22" t="s">
        <v>32</v>
      </c>
      <c r="B141" s="20">
        <v>5040000</v>
      </c>
      <c r="C141" s="20">
        <v>5040000</v>
      </c>
      <c r="D141" s="56">
        <v>0</v>
      </c>
    </row>
    <row r="142" spans="1:4" s="21" customFormat="1" hidden="1">
      <c r="A142" s="19" t="s">
        <v>33</v>
      </c>
      <c r="B142" s="20"/>
      <c r="C142" s="20"/>
      <c r="D142" s="56"/>
    </row>
    <row r="143" spans="1:4" s="21" customFormat="1" ht="40.5" hidden="1">
      <c r="A143" s="22" t="s">
        <v>69</v>
      </c>
      <c r="B143" s="20">
        <v>720000</v>
      </c>
      <c r="C143" s="20">
        <v>720000</v>
      </c>
      <c r="D143" s="56">
        <v>0</v>
      </c>
    </row>
    <row r="144" spans="1:4" s="21" customFormat="1" ht="40.5" hidden="1">
      <c r="A144" s="22" t="s">
        <v>70</v>
      </c>
      <c r="B144" s="20">
        <v>36000</v>
      </c>
      <c r="C144" s="20">
        <v>36000</v>
      </c>
      <c r="D144" s="56">
        <v>0</v>
      </c>
    </row>
    <row r="145" spans="1:4" s="21" customFormat="1" ht="40.5" hidden="1">
      <c r="A145" s="22" t="s">
        <v>71</v>
      </c>
      <c r="B145" s="20">
        <v>484000</v>
      </c>
      <c r="C145" s="20">
        <v>484000</v>
      </c>
      <c r="D145" s="56">
        <v>0</v>
      </c>
    </row>
    <row r="146" spans="1:4" s="21" customFormat="1" ht="60.75" hidden="1">
      <c r="A146" s="22" t="s">
        <v>72</v>
      </c>
      <c r="B146" s="20">
        <v>900000</v>
      </c>
      <c r="C146" s="20">
        <v>900000</v>
      </c>
      <c r="D146" s="56">
        <v>0</v>
      </c>
    </row>
    <row r="147" spans="1:4" hidden="1">
      <c r="A147" s="7" t="s">
        <v>35</v>
      </c>
      <c r="B147" s="12">
        <f>+B149</f>
        <v>100000</v>
      </c>
      <c r="C147" s="12">
        <f>+C149</f>
        <v>100000</v>
      </c>
      <c r="D147" s="55">
        <f>+D149</f>
        <v>0</v>
      </c>
    </row>
    <row r="148" spans="1:4" hidden="1">
      <c r="A148" s="18" t="s">
        <v>63</v>
      </c>
      <c r="B148" s="12"/>
      <c r="C148" s="12"/>
      <c r="D148" s="55"/>
    </row>
    <row r="149" spans="1:4" s="21" customFormat="1" hidden="1">
      <c r="A149" s="19" t="s">
        <v>36</v>
      </c>
      <c r="B149" s="20">
        <v>100000</v>
      </c>
      <c r="C149" s="20">
        <v>100000</v>
      </c>
      <c r="D149" s="56">
        <v>0</v>
      </c>
    </row>
    <row r="150" spans="1:4" s="25" customFormat="1" hidden="1">
      <c r="A150" s="23" t="s">
        <v>73</v>
      </c>
      <c r="B150" s="24">
        <f>+B154+B155+B156+B157</f>
        <v>46000000</v>
      </c>
      <c r="C150" s="24">
        <f>+C154+C155+C156+C157</f>
        <v>46000000</v>
      </c>
      <c r="D150" s="54">
        <f>+D154+D155+D156+D157</f>
        <v>0</v>
      </c>
    </row>
    <row r="151" spans="1:4" hidden="1">
      <c r="A151" s="7" t="s">
        <v>30</v>
      </c>
      <c r="B151" s="12"/>
      <c r="C151" s="12"/>
      <c r="D151" s="55"/>
    </row>
    <row r="152" spans="1:4" hidden="1">
      <c r="A152" s="18" t="s">
        <v>14</v>
      </c>
      <c r="B152" s="12"/>
      <c r="C152" s="12"/>
      <c r="D152" s="55"/>
    </row>
    <row r="153" spans="1:4" s="21" customFormat="1" ht="26.25" hidden="1" customHeight="1">
      <c r="A153" s="19" t="s">
        <v>33</v>
      </c>
      <c r="B153" s="20"/>
      <c r="C153" s="20"/>
      <c r="D153" s="56"/>
    </row>
    <row r="154" spans="1:4" s="21" customFormat="1" ht="40.5" hidden="1">
      <c r="A154" s="22" t="s">
        <v>74</v>
      </c>
      <c r="B154" s="20">
        <v>10000000</v>
      </c>
      <c r="C154" s="20">
        <v>10000000</v>
      </c>
      <c r="D154" s="56">
        <v>0</v>
      </c>
    </row>
    <row r="155" spans="1:4" s="21" customFormat="1" ht="40.5" hidden="1">
      <c r="A155" s="22" t="s">
        <v>75</v>
      </c>
      <c r="B155" s="20">
        <v>15000000</v>
      </c>
      <c r="C155" s="20">
        <v>15000000</v>
      </c>
      <c r="D155" s="56">
        <v>0</v>
      </c>
    </row>
    <row r="156" spans="1:4" s="21" customFormat="1" ht="40.5" hidden="1">
      <c r="A156" s="22" t="s">
        <v>76</v>
      </c>
      <c r="B156" s="20">
        <v>15000000</v>
      </c>
      <c r="C156" s="20">
        <v>15000000</v>
      </c>
      <c r="D156" s="56">
        <v>0</v>
      </c>
    </row>
    <row r="157" spans="1:4" s="21" customFormat="1" ht="60.75" hidden="1">
      <c r="A157" s="31" t="s">
        <v>77</v>
      </c>
      <c r="B157" s="28">
        <v>6000000</v>
      </c>
      <c r="C157" s="28">
        <v>6000000</v>
      </c>
      <c r="D157" s="57">
        <v>0</v>
      </c>
    </row>
    <row r="158" spans="1:4" s="21" customFormat="1" ht="40.5">
      <c r="A158" s="26" t="s">
        <v>137</v>
      </c>
      <c r="B158" s="29">
        <f>+B159+B164+B178+B202+B212+B232</f>
        <v>154978000</v>
      </c>
      <c r="C158" s="29">
        <f>+C159+C164+C178+C202+C212+C232</f>
        <v>154978000</v>
      </c>
      <c r="D158" s="58">
        <f>+D159+D164+D178+D202+D212+D232</f>
        <v>11540000</v>
      </c>
    </row>
    <row r="159" spans="1:4" s="25" customFormat="1" hidden="1">
      <c r="A159" s="23" t="s">
        <v>120</v>
      </c>
      <c r="B159" s="24">
        <f>+B162+B163</f>
        <v>29000000</v>
      </c>
      <c r="C159" s="24">
        <f>+C162+C163</f>
        <v>29000000</v>
      </c>
      <c r="D159" s="54">
        <f>+D162+D163</f>
        <v>0</v>
      </c>
    </row>
    <row r="160" spans="1:4" hidden="1">
      <c r="A160" s="7" t="s">
        <v>21</v>
      </c>
      <c r="B160" s="12"/>
      <c r="C160" s="12"/>
      <c r="D160" s="55"/>
    </row>
    <row r="161" spans="1:5" hidden="1">
      <c r="A161" s="18" t="s">
        <v>23</v>
      </c>
      <c r="B161" s="12"/>
      <c r="C161" s="12"/>
      <c r="D161" s="55"/>
    </row>
    <row r="162" spans="1:5" s="21" customFormat="1" ht="60.75" hidden="1">
      <c r="A162" s="19" t="s">
        <v>151</v>
      </c>
      <c r="B162" s="20">
        <v>14500000</v>
      </c>
      <c r="C162" s="20">
        <v>14500000</v>
      </c>
      <c r="D162" s="56">
        <v>0</v>
      </c>
    </row>
    <row r="163" spans="1:5" s="21" customFormat="1" ht="60.75" hidden="1">
      <c r="A163" s="27" t="s">
        <v>121</v>
      </c>
      <c r="B163" s="28">
        <v>14500000</v>
      </c>
      <c r="C163" s="28">
        <v>14500000</v>
      </c>
      <c r="D163" s="57">
        <v>0</v>
      </c>
    </row>
    <row r="164" spans="1:5" s="25" customFormat="1" ht="42">
      <c r="A164" s="23" t="s">
        <v>122</v>
      </c>
      <c r="B164" s="24">
        <f>+B165+B172+B175</f>
        <v>14540000</v>
      </c>
      <c r="C164" s="24">
        <f>+C165+C172+C175</f>
        <v>14540000</v>
      </c>
      <c r="D164" s="54">
        <f>+D165+D172+D175</f>
        <v>11540000</v>
      </c>
    </row>
    <row r="165" spans="1:5">
      <c r="A165" s="7" t="s">
        <v>30</v>
      </c>
      <c r="B165" s="12">
        <f>+B168+B170+B171</f>
        <v>8650000</v>
      </c>
      <c r="C165" s="12">
        <f>+C168+C170+C171</f>
        <v>8650000</v>
      </c>
      <c r="D165" s="12">
        <f>+D168+D170+D171</f>
        <v>6600000</v>
      </c>
      <c r="E165" s="78"/>
    </row>
    <row r="166" spans="1:5">
      <c r="A166" s="18" t="s">
        <v>63</v>
      </c>
      <c r="B166" s="12"/>
      <c r="C166" s="12"/>
      <c r="D166" s="55"/>
    </row>
    <row r="167" spans="1:5" s="21" customFormat="1">
      <c r="A167" s="19" t="s">
        <v>31</v>
      </c>
      <c r="B167" s="20"/>
      <c r="C167" s="20"/>
      <c r="D167" s="56"/>
    </row>
    <row r="168" spans="1:5" s="21" customFormat="1">
      <c r="A168" s="22" t="s">
        <v>32</v>
      </c>
      <c r="B168" s="20">
        <v>2120000</v>
      </c>
      <c r="C168" s="20">
        <v>2120000</v>
      </c>
      <c r="D168" s="13">
        <v>1000000</v>
      </c>
    </row>
    <row r="169" spans="1:5" s="21" customFormat="1">
      <c r="A169" s="19" t="s">
        <v>33</v>
      </c>
      <c r="B169" s="20"/>
      <c r="C169" s="20"/>
      <c r="D169" s="56"/>
    </row>
    <row r="170" spans="1:5" s="21" customFormat="1" ht="40.5">
      <c r="A170" s="22" t="s">
        <v>139</v>
      </c>
      <c r="B170" s="20">
        <v>2930000</v>
      </c>
      <c r="C170" s="20">
        <v>2930000</v>
      </c>
      <c r="D170" s="60">
        <v>2000000</v>
      </c>
    </row>
    <row r="171" spans="1:5" s="21" customFormat="1" ht="40.5">
      <c r="A171" s="22" t="s">
        <v>123</v>
      </c>
      <c r="B171" s="20">
        <v>3600000</v>
      </c>
      <c r="C171" s="20">
        <v>3600000</v>
      </c>
      <c r="D171" s="13">
        <v>3600000</v>
      </c>
    </row>
    <row r="172" spans="1:5" hidden="1">
      <c r="A172" s="7" t="s">
        <v>35</v>
      </c>
      <c r="B172" s="12">
        <f>+B174</f>
        <v>950000</v>
      </c>
      <c r="C172" s="12">
        <f>+C174</f>
        <v>950000</v>
      </c>
      <c r="D172" s="55">
        <f>+D174</f>
        <v>0</v>
      </c>
    </row>
    <row r="173" spans="1:5" hidden="1">
      <c r="A173" s="18" t="s">
        <v>63</v>
      </c>
      <c r="B173" s="12"/>
      <c r="C173" s="12"/>
      <c r="D173" s="55"/>
    </row>
    <row r="174" spans="1:5" s="21" customFormat="1" hidden="1">
      <c r="A174" s="19" t="s">
        <v>45</v>
      </c>
      <c r="B174" s="20">
        <v>950000</v>
      </c>
      <c r="C174" s="20">
        <v>950000</v>
      </c>
      <c r="D174" s="56">
        <v>0</v>
      </c>
    </row>
    <row r="175" spans="1:5">
      <c r="A175" s="7" t="s">
        <v>21</v>
      </c>
      <c r="B175" s="12">
        <f>+B177</f>
        <v>4940000</v>
      </c>
      <c r="C175" s="12">
        <f>+C177</f>
        <v>4940000</v>
      </c>
      <c r="D175" s="55">
        <f>+D177</f>
        <v>4940000</v>
      </c>
    </row>
    <row r="176" spans="1:5">
      <c r="A176" s="18" t="s">
        <v>63</v>
      </c>
      <c r="B176" s="12"/>
      <c r="C176" s="12"/>
      <c r="D176" s="55"/>
    </row>
    <row r="177" spans="1:4" s="21" customFormat="1" ht="60.75">
      <c r="A177" s="27" t="s">
        <v>124</v>
      </c>
      <c r="B177" s="28">
        <v>4940000</v>
      </c>
      <c r="C177" s="28">
        <v>4940000</v>
      </c>
      <c r="D177" s="59">
        <v>4940000</v>
      </c>
    </row>
    <row r="178" spans="1:4" s="25" customFormat="1" hidden="1">
      <c r="A178" s="23" t="s">
        <v>85</v>
      </c>
      <c r="B178" s="24">
        <f>+B180+B184+B194</f>
        <v>51000000</v>
      </c>
      <c r="C178" s="24">
        <f>+C180+C184+C194</f>
        <v>51000000</v>
      </c>
      <c r="D178" s="54">
        <f>+D180+D184+D194</f>
        <v>0</v>
      </c>
    </row>
    <row r="179" spans="1:4" hidden="1">
      <c r="A179" s="7" t="s">
        <v>30</v>
      </c>
      <c r="B179" s="12"/>
      <c r="C179" s="12"/>
      <c r="D179" s="55"/>
    </row>
    <row r="180" spans="1:4" ht="24" hidden="1" customHeight="1">
      <c r="A180" s="18" t="s">
        <v>23</v>
      </c>
      <c r="B180" s="12">
        <f>+B182</f>
        <v>500000</v>
      </c>
      <c r="C180" s="12">
        <f>+C182</f>
        <v>500000</v>
      </c>
      <c r="D180" s="55">
        <f>+D182</f>
        <v>0</v>
      </c>
    </row>
    <row r="181" spans="1:4" s="21" customFormat="1" hidden="1">
      <c r="A181" s="19" t="s">
        <v>33</v>
      </c>
      <c r="B181" s="20"/>
      <c r="C181" s="20"/>
      <c r="D181" s="56"/>
    </row>
    <row r="182" spans="1:4" s="21" customFormat="1" ht="40.5" hidden="1">
      <c r="A182" s="22" t="s">
        <v>144</v>
      </c>
      <c r="B182" s="20">
        <v>500000</v>
      </c>
      <c r="C182" s="20">
        <v>500000</v>
      </c>
      <c r="D182" s="56">
        <v>0</v>
      </c>
    </row>
    <row r="183" spans="1:4" hidden="1">
      <c r="A183" s="7" t="s">
        <v>21</v>
      </c>
      <c r="B183" s="12"/>
      <c r="C183" s="12"/>
      <c r="D183" s="55"/>
    </row>
    <row r="184" spans="1:4" hidden="1">
      <c r="A184" s="18" t="s">
        <v>14</v>
      </c>
      <c r="B184" s="12">
        <f>+B185+B186+B187+B188+B189+B190+B191+B192+B193</f>
        <v>36000000</v>
      </c>
      <c r="C184" s="12">
        <f>+C185+C186+C187+C188+C189+C190+C191+C192+C193</f>
        <v>36000000</v>
      </c>
      <c r="D184" s="55">
        <f>+D185+D186+D187+D188+D189+D190+D191+D192+D193</f>
        <v>0</v>
      </c>
    </row>
    <row r="185" spans="1:4" s="21" customFormat="1" ht="40.5" hidden="1">
      <c r="A185" s="19" t="s">
        <v>86</v>
      </c>
      <c r="B185" s="20">
        <v>1900000</v>
      </c>
      <c r="C185" s="20">
        <v>1900000</v>
      </c>
      <c r="D185" s="56">
        <v>0</v>
      </c>
    </row>
    <row r="186" spans="1:4" s="21" customFormat="1" ht="40.5" hidden="1">
      <c r="A186" s="19" t="s">
        <v>87</v>
      </c>
      <c r="B186" s="20">
        <v>990000</v>
      </c>
      <c r="C186" s="20">
        <v>990000</v>
      </c>
      <c r="D186" s="56">
        <v>0</v>
      </c>
    </row>
    <row r="187" spans="1:4" s="21" customFormat="1" ht="40.5" hidden="1">
      <c r="A187" s="19" t="s">
        <v>88</v>
      </c>
      <c r="B187" s="20">
        <v>140000</v>
      </c>
      <c r="C187" s="20">
        <v>140000</v>
      </c>
      <c r="D187" s="56">
        <v>0</v>
      </c>
    </row>
    <row r="188" spans="1:4" s="21" customFormat="1" ht="40.5" hidden="1">
      <c r="A188" s="19" t="s">
        <v>89</v>
      </c>
      <c r="B188" s="20">
        <v>700000</v>
      </c>
      <c r="C188" s="20">
        <v>700000</v>
      </c>
      <c r="D188" s="56">
        <v>0</v>
      </c>
    </row>
    <row r="189" spans="1:4" s="21" customFormat="1" ht="40.5" hidden="1">
      <c r="A189" s="19" t="s">
        <v>90</v>
      </c>
      <c r="B189" s="20">
        <v>150000</v>
      </c>
      <c r="C189" s="20">
        <v>150000</v>
      </c>
      <c r="D189" s="56">
        <v>0</v>
      </c>
    </row>
    <row r="190" spans="1:4" s="21" customFormat="1" ht="40.5" hidden="1">
      <c r="A190" s="19" t="s">
        <v>91</v>
      </c>
      <c r="B190" s="20">
        <v>240000</v>
      </c>
      <c r="C190" s="20">
        <v>240000</v>
      </c>
      <c r="D190" s="56">
        <v>0</v>
      </c>
    </row>
    <row r="191" spans="1:4" s="21" customFormat="1" ht="40.5" hidden="1">
      <c r="A191" s="19" t="s">
        <v>92</v>
      </c>
      <c r="B191" s="20">
        <v>450000</v>
      </c>
      <c r="C191" s="20">
        <v>450000</v>
      </c>
      <c r="D191" s="56">
        <v>0</v>
      </c>
    </row>
    <row r="192" spans="1:4" s="21" customFormat="1" ht="40.5" hidden="1">
      <c r="A192" s="19" t="s">
        <v>93</v>
      </c>
      <c r="B192" s="20">
        <v>930000</v>
      </c>
      <c r="C192" s="20">
        <v>930000</v>
      </c>
      <c r="D192" s="56">
        <v>0</v>
      </c>
    </row>
    <row r="193" spans="1:4" s="21" customFormat="1" ht="40.5" hidden="1">
      <c r="A193" s="19" t="s">
        <v>94</v>
      </c>
      <c r="B193" s="20">
        <v>30500000</v>
      </c>
      <c r="C193" s="20">
        <v>30500000</v>
      </c>
      <c r="D193" s="56">
        <v>0</v>
      </c>
    </row>
    <row r="194" spans="1:4" hidden="1">
      <c r="A194" s="18" t="s">
        <v>23</v>
      </c>
      <c r="B194" s="12">
        <f>+B195+B196+B197+B198+B199+B200+B201</f>
        <v>14500000</v>
      </c>
      <c r="C194" s="12">
        <f>+C195+C196+C197+C198+C199+C200+C201</f>
        <v>14500000</v>
      </c>
      <c r="D194" s="55">
        <f>+D195+D196+D197+D198+D199+D200+D201</f>
        <v>0</v>
      </c>
    </row>
    <row r="195" spans="1:4" s="21" customFormat="1" ht="40.5" hidden="1">
      <c r="A195" s="19" t="s">
        <v>95</v>
      </c>
      <c r="B195" s="20">
        <v>1500000</v>
      </c>
      <c r="C195" s="20">
        <v>1500000</v>
      </c>
      <c r="D195" s="56">
        <v>0</v>
      </c>
    </row>
    <row r="196" spans="1:4" s="21" customFormat="1" ht="60.75" hidden="1">
      <c r="A196" s="19" t="s">
        <v>96</v>
      </c>
      <c r="B196" s="20">
        <v>8500000</v>
      </c>
      <c r="C196" s="20">
        <v>8500000</v>
      </c>
      <c r="D196" s="56">
        <v>0</v>
      </c>
    </row>
    <row r="197" spans="1:4" s="21" customFormat="1" ht="40.5" hidden="1">
      <c r="A197" s="19" t="s">
        <v>97</v>
      </c>
      <c r="B197" s="20">
        <v>800000</v>
      </c>
      <c r="C197" s="20">
        <v>800000</v>
      </c>
      <c r="D197" s="56">
        <v>0</v>
      </c>
    </row>
    <row r="198" spans="1:4" s="21" customFormat="1" ht="40.5" hidden="1">
      <c r="A198" s="19" t="s">
        <v>98</v>
      </c>
      <c r="B198" s="20">
        <v>600000</v>
      </c>
      <c r="C198" s="20">
        <v>600000</v>
      </c>
      <c r="D198" s="56">
        <v>0</v>
      </c>
    </row>
    <row r="199" spans="1:4" s="21" customFormat="1" ht="40.5" hidden="1">
      <c r="A199" s="19" t="s">
        <v>99</v>
      </c>
      <c r="B199" s="20">
        <v>1500000</v>
      </c>
      <c r="C199" s="20">
        <v>1500000</v>
      </c>
      <c r="D199" s="56">
        <v>0</v>
      </c>
    </row>
    <row r="200" spans="1:4" s="21" customFormat="1" ht="40.5" hidden="1">
      <c r="A200" s="19" t="s">
        <v>100</v>
      </c>
      <c r="B200" s="20">
        <v>800000</v>
      </c>
      <c r="C200" s="20">
        <v>800000</v>
      </c>
      <c r="D200" s="56">
        <v>0</v>
      </c>
    </row>
    <row r="201" spans="1:4" s="21" customFormat="1" ht="40.5" hidden="1">
      <c r="A201" s="19" t="s">
        <v>152</v>
      </c>
      <c r="B201" s="20">
        <v>800000</v>
      </c>
      <c r="C201" s="20">
        <v>800000</v>
      </c>
      <c r="D201" s="56">
        <v>0</v>
      </c>
    </row>
    <row r="202" spans="1:4" s="25" customFormat="1" hidden="1">
      <c r="A202" s="23" t="s">
        <v>101</v>
      </c>
      <c r="B202" s="24">
        <f>+B203+B207</f>
        <v>9100000</v>
      </c>
      <c r="C202" s="24">
        <f>+C203+C207</f>
        <v>9100000</v>
      </c>
      <c r="D202" s="54">
        <f>+D203+D207</f>
        <v>0</v>
      </c>
    </row>
    <row r="203" spans="1:4" hidden="1">
      <c r="A203" s="7" t="s">
        <v>30</v>
      </c>
      <c r="B203" s="12">
        <f>+B206</f>
        <v>600000</v>
      </c>
      <c r="C203" s="12">
        <f>+C206</f>
        <v>600000</v>
      </c>
      <c r="D203" s="55">
        <f>+D206</f>
        <v>0</v>
      </c>
    </row>
    <row r="204" spans="1:4" hidden="1">
      <c r="A204" s="18" t="s">
        <v>14</v>
      </c>
      <c r="B204" s="12"/>
      <c r="C204" s="12"/>
      <c r="D204" s="55"/>
    </row>
    <row r="205" spans="1:4" s="21" customFormat="1" hidden="1">
      <c r="A205" s="19" t="s">
        <v>33</v>
      </c>
      <c r="B205" s="20"/>
      <c r="C205" s="20"/>
      <c r="D205" s="56"/>
    </row>
    <row r="206" spans="1:4" s="21" customFormat="1" ht="40.5" hidden="1">
      <c r="A206" s="22" t="s">
        <v>102</v>
      </c>
      <c r="B206" s="20">
        <v>600000</v>
      </c>
      <c r="C206" s="20">
        <v>600000</v>
      </c>
      <c r="D206" s="56">
        <v>0</v>
      </c>
    </row>
    <row r="207" spans="1:4" hidden="1">
      <c r="A207" s="7" t="s">
        <v>21</v>
      </c>
      <c r="B207" s="12">
        <f>+B209+B210+B211</f>
        <v>8500000</v>
      </c>
      <c r="C207" s="12">
        <f>+C209+C210+C211</f>
        <v>8500000</v>
      </c>
      <c r="D207" s="55">
        <f>+D209+D210+D211</f>
        <v>0</v>
      </c>
    </row>
    <row r="208" spans="1:4" hidden="1">
      <c r="A208" s="18" t="s">
        <v>14</v>
      </c>
      <c r="B208" s="12"/>
      <c r="C208" s="12"/>
      <c r="D208" s="55"/>
    </row>
    <row r="209" spans="1:4" s="21" customFormat="1" ht="40.5" hidden="1">
      <c r="A209" s="19" t="s">
        <v>103</v>
      </c>
      <c r="B209" s="20">
        <v>4200000</v>
      </c>
      <c r="C209" s="20">
        <v>4200000</v>
      </c>
      <c r="D209" s="56">
        <v>0</v>
      </c>
    </row>
    <row r="210" spans="1:4" s="21" customFormat="1" ht="40.5" hidden="1">
      <c r="A210" s="19" t="s">
        <v>104</v>
      </c>
      <c r="B210" s="20">
        <v>800000</v>
      </c>
      <c r="C210" s="20">
        <v>800000</v>
      </c>
      <c r="D210" s="56">
        <v>0</v>
      </c>
    </row>
    <row r="211" spans="1:4" s="21" customFormat="1" ht="40.5" hidden="1">
      <c r="A211" s="19" t="s">
        <v>105</v>
      </c>
      <c r="B211" s="20">
        <v>3500000</v>
      </c>
      <c r="C211" s="20">
        <v>3500000</v>
      </c>
      <c r="D211" s="56">
        <v>0</v>
      </c>
    </row>
    <row r="212" spans="1:4" s="25" customFormat="1" ht="63" hidden="1">
      <c r="A212" s="23" t="s">
        <v>106</v>
      </c>
      <c r="B212" s="24">
        <f>+B213+B217+B227</f>
        <v>48138000</v>
      </c>
      <c r="C212" s="24">
        <f>+C213+C217+C227</f>
        <v>48138000</v>
      </c>
      <c r="D212" s="71">
        <f>+D213+D217+D227</f>
        <v>0</v>
      </c>
    </row>
    <row r="213" spans="1:4" hidden="1">
      <c r="A213" s="7" t="s">
        <v>28</v>
      </c>
      <c r="B213" s="12">
        <f>+B215+B216</f>
        <v>2690000</v>
      </c>
      <c r="C213" s="12">
        <f>+C215+C216</f>
        <v>2690000</v>
      </c>
      <c r="D213" s="12">
        <f>+D215+D216</f>
        <v>0</v>
      </c>
    </row>
    <row r="214" spans="1:4" hidden="1">
      <c r="A214" s="18" t="s">
        <v>14</v>
      </c>
      <c r="B214" s="12"/>
      <c r="C214" s="12"/>
      <c r="D214" s="12"/>
    </row>
    <row r="215" spans="1:4" s="21" customFormat="1" hidden="1">
      <c r="A215" s="19" t="s">
        <v>107</v>
      </c>
      <c r="B215" s="20">
        <v>1250000</v>
      </c>
      <c r="C215" s="20">
        <v>1250000</v>
      </c>
      <c r="D215" s="13">
        <v>0</v>
      </c>
    </row>
    <row r="216" spans="1:4" s="21" customFormat="1" hidden="1">
      <c r="A216" s="19" t="s">
        <v>108</v>
      </c>
      <c r="B216" s="20">
        <v>1440000</v>
      </c>
      <c r="C216" s="20">
        <v>1440000</v>
      </c>
      <c r="D216" s="13">
        <v>0</v>
      </c>
    </row>
    <row r="217" spans="1:4" hidden="1">
      <c r="A217" s="7" t="s">
        <v>30</v>
      </c>
      <c r="B217" s="12">
        <f>+B220+B221+B222+B223+B224+B225+B226</f>
        <v>8403000</v>
      </c>
      <c r="C217" s="12">
        <f>+C220+C221+C222+C223+C224+C225+C226</f>
        <v>8403000</v>
      </c>
      <c r="D217" s="12">
        <f>+D220+D221+D222+D223+D224+D225+D226</f>
        <v>0</v>
      </c>
    </row>
    <row r="218" spans="1:4" hidden="1">
      <c r="A218" s="18" t="s">
        <v>14</v>
      </c>
      <c r="B218" s="12"/>
      <c r="C218" s="12"/>
      <c r="D218" s="12"/>
    </row>
    <row r="219" spans="1:4" s="21" customFormat="1" hidden="1">
      <c r="A219" s="19" t="s">
        <v>33</v>
      </c>
      <c r="B219" s="20"/>
      <c r="C219" s="20"/>
      <c r="D219" s="13"/>
    </row>
    <row r="220" spans="1:4" s="21" customFormat="1" hidden="1">
      <c r="A220" s="22" t="s">
        <v>109</v>
      </c>
      <c r="B220" s="20">
        <v>800000</v>
      </c>
      <c r="C220" s="20">
        <v>800000</v>
      </c>
      <c r="D220" s="13">
        <v>0</v>
      </c>
    </row>
    <row r="221" spans="1:4" s="21" customFormat="1" ht="40.5" hidden="1">
      <c r="A221" s="22" t="s">
        <v>110</v>
      </c>
      <c r="B221" s="20">
        <v>750000</v>
      </c>
      <c r="C221" s="20">
        <v>750000</v>
      </c>
      <c r="D221" s="13">
        <v>0</v>
      </c>
    </row>
    <row r="222" spans="1:4" s="21" customFormat="1" ht="40.5" hidden="1">
      <c r="A222" s="22" t="s">
        <v>111</v>
      </c>
      <c r="B222" s="20">
        <v>650000</v>
      </c>
      <c r="C222" s="20">
        <v>650000</v>
      </c>
      <c r="D222" s="13">
        <v>0</v>
      </c>
    </row>
    <row r="223" spans="1:4" s="21" customFormat="1" hidden="1">
      <c r="A223" s="22" t="s">
        <v>112</v>
      </c>
      <c r="B223" s="20">
        <v>960000</v>
      </c>
      <c r="C223" s="20">
        <v>960000</v>
      </c>
      <c r="D223" s="13">
        <v>0</v>
      </c>
    </row>
    <row r="224" spans="1:4" s="21" customFormat="1" ht="40.5" hidden="1">
      <c r="A224" s="22" t="s">
        <v>113</v>
      </c>
      <c r="B224" s="20">
        <v>4320000</v>
      </c>
      <c r="C224" s="20">
        <v>4320000</v>
      </c>
      <c r="D224" s="13">
        <v>0</v>
      </c>
    </row>
    <row r="225" spans="1:4" s="21" customFormat="1" ht="40.5" hidden="1">
      <c r="A225" s="22" t="s">
        <v>141</v>
      </c>
      <c r="B225" s="20">
        <v>748000</v>
      </c>
      <c r="C225" s="20">
        <v>748000</v>
      </c>
      <c r="D225" s="13">
        <v>0</v>
      </c>
    </row>
    <row r="226" spans="1:4" s="21" customFormat="1" hidden="1">
      <c r="A226" s="19" t="s">
        <v>114</v>
      </c>
      <c r="B226" s="20">
        <v>175000</v>
      </c>
      <c r="C226" s="20">
        <v>175000</v>
      </c>
      <c r="D226" s="13">
        <v>0</v>
      </c>
    </row>
    <row r="227" spans="1:4" hidden="1">
      <c r="A227" s="7" t="s">
        <v>35</v>
      </c>
      <c r="B227" s="12">
        <f>+B229+B230</f>
        <v>37045000</v>
      </c>
      <c r="C227" s="12">
        <f>+C229+C230</f>
        <v>37045000</v>
      </c>
      <c r="D227" s="12">
        <f>+D229+D230</f>
        <v>0</v>
      </c>
    </row>
    <row r="228" spans="1:4" hidden="1">
      <c r="A228" s="18" t="s">
        <v>14</v>
      </c>
      <c r="B228" s="12"/>
      <c r="C228" s="12"/>
      <c r="D228" s="12"/>
    </row>
    <row r="229" spans="1:4" s="21" customFormat="1" hidden="1">
      <c r="A229" s="19" t="s">
        <v>115</v>
      </c>
      <c r="B229" s="20">
        <v>37020000</v>
      </c>
      <c r="C229" s="20">
        <v>37020000</v>
      </c>
      <c r="D229" s="65">
        <v>0</v>
      </c>
    </row>
    <row r="230" spans="1:4" s="21" customFormat="1" hidden="1">
      <c r="A230" s="19" t="s">
        <v>67</v>
      </c>
      <c r="B230" s="20">
        <v>25000</v>
      </c>
      <c r="C230" s="20">
        <v>25000</v>
      </c>
      <c r="D230" s="13">
        <v>0</v>
      </c>
    </row>
    <row r="231" spans="1:4" s="21" customFormat="1" hidden="1">
      <c r="A231" s="19"/>
      <c r="B231" s="20"/>
      <c r="C231" s="20"/>
      <c r="D231" s="13"/>
    </row>
    <row r="232" spans="1:4" s="25" customFormat="1" ht="22.5" hidden="1" customHeight="1">
      <c r="A232" s="23" t="s">
        <v>116</v>
      </c>
      <c r="B232" s="24">
        <f>+B233+B236+B245</f>
        <v>3200000</v>
      </c>
      <c r="C232" s="24">
        <f>+C233+C236+C245</f>
        <v>3200000</v>
      </c>
      <c r="D232" s="61">
        <f>+D233+D236+D245</f>
        <v>0</v>
      </c>
    </row>
    <row r="233" spans="1:4" hidden="1">
      <c r="A233" s="7" t="s">
        <v>28</v>
      </c>
      <c r="B233" s="12">
        <f>+B235</f>
        <v>126000</v>
      </c>
      <c r="C233" s="12">
        <f>+C235</f>
        <v>126000</v>
      </c>
      <c r="D233" s="62">
        <f>+D235</f>
        <v>0</v>
      </c>
    </row>
    <row r="234" spans="1:4" hidden="1">
      <c r="A234" s="18" t="s">
        <v>14</v>
      </c>
      <c r="B234" s="12"/>
      <c r="C234" s="12"/>
      <c r="D234" s="62"/>
    </row>
    <row r="235" spans="1:4" s="21" customFormat="1" hidden="1">
      <c r="A235" s="19" t="s">
        <v>29</v>
      </c>
      <c r="B235" s="20">
        <v>126000</v>
      </c>
      <c r="C235" s="20">
        <v>126000</v>
      </c>
      <c r="D235" s="63">
        <v>0</v>
      </c>
    </row>
    <row r="236" spans="1:4" hidden="1">
      <c r="A236" s="7" t="s">
        <v>30</v>
      </c>
      <c r="B236" s="12">
        <f>+B239+B240+B242+B244</f>
        <v>1488800</v>
      </c>
      <c r="C236" s="12">
        <f>+C239+C240+C242+C244</f>
        <v>1488800</v>
      </c>
      <c r="D236" s="62">
        <f>+D239+D240+D242+D244</f>
        <v>0</v>
      </c>
    </row>
    <row r="237" spans="1:4" hidden="1">
      <c r="A237" s="18" t="s">
        <v>14</v>
      </c>
      <c r="B237" s="12"/>
      <c r="C237" s="12"/>
      <c r="D237" s="62"/>
    </row>
    <row r="238" spans="1:4" s="21" customFormat="1" hidden="1">
      <c r="A238" s="19" t="s">
        <v>38</v>
      </c>
      <c r="B238" s="20"/>
      <c r="C238" s="20"/>
      <c r="D238" s="63"/>
    </row>
    <row r="239" spans="1:4" s="21" customFormat="1" hidden="1">
      <c r="A239" s="22" t="s">
        <v>40</v>
      </c>
      <c r="B239" s="20">
        <v>498000</v>
      </c>
      <c r="C239" s="20">
        <v>498000</v>
      </c>
      <c r="D239" s="63">
        <v>0</v>
      </c>
    </row>
    <row r="240" spans="1:4" s="21" customFormat="1" hidden="1">
      <c r="A240" s="22" t="s">
        <v>41</v>
      </c>
      <c r="B240" s="20">
        <v>264000</v>
      </c>
      <c r="C240" s="20">
        <v>264000</v>
      </c>
      <c r="D240" s="63">
        <v>0</v>
      </c>
    </row>
    <row r="241" spans="1:4" s="21" customFormat="1" hidden="1">
      <c r="A241" s="19" t="s">
        <v>31</v>
      </c>
      <c r="B241" s="20"/>
      <c r="C241" s="20"/>
      <c r="D241" s="63"/>
    </row>
    <row r="242" spans="1:4" s="21" customFormat="1" hidden="1">
      <c r="A242" s="22" t="s">
        <v>32</v>
      </c>
      <c r="B242" s="20">
        <v>690800</v>
      </c>
      <c r="C242" s="20">
        <v>690800</v>
      </c>
      <c r="D242" s="63">
        <v>0</v>
      </c>
    </row>
    <row r="243" spans="1:4" s="21" customFormat="1" hidden="1">
      <c r="A243" s="19" t="s">
        <v>33</v>
      </c>
      <c r="B243" s="20"/>
      <c r="C243" s="20"/>
      <c r="D243" s="63"/>
    </row>
    <row r="244" spans="1:4" s="21" customFormat="1" hidden="1">
      <c r="A244" s="22" t="s">
        <v>117</v>
      </c>
      <c r="B244" s="20">
        <v>36000</v>
      </c>
      <c r="C244" s="20">
        <v>36000</v>
      </c>
      <c r="D244" s="63">
        <v>0</v>
      </c>
    </row>
    <row r="245" spans="1:4" hidden="1">
      <c r="A245" s="7" t="s">
        <v>35</v>
      </c>
      <c r="B245" s="12">
        <f>+B247+B248+B249+B250+B251+B252</f>
        <v>1585200</v>
      </c>
      <c r="C245" s="12">
        <f>+C247+C248+C249+C250+C251+C252</f>
        <v>1585200</v>
      </c>
      <c r="D245" s="62">
        <f>+D247+D248+D249+D250+D251+D252</f>
        <v>0</v>
      </c>
    </row>
    <row r="246" spans="1:4" hidden="1">
      <c r="A246" s="18" t="s">
        <v>14</v>
      </c>
      <c r="B246" s="12"/>
      <c r="C246" s="12"/>
      <c r="D246" s="62"/>
    </row>
    <row r="247" spans="1:4" s="21" customFormat="1" hidden="1">
      <c r="A247" s="19" t="s">
        <v>36</v>
      </c>
      <c r="B247" s="20">
        <v>20000</v>
      </c>
      <c r="C247" s="20">
        <v>20000</v>
      </c>
      <c r="D247" s="63">
        <v>0</v>
      </c>
    </row>
    <row r="248" spans="1:4" s="21" customFormat="1" hidden="1">
      <c r="A248" s="19" t="s">
        <v>45</v>
      </c>
      <c r="B248" s="20">
        <v>1334000</v>
      </c>
      <c r="C248" s="20">
        <v>1334000</v>
      </c>
      <c r="D248" s="63">
        <v>0</v>
      </c>
    </row>
    <row r="249" spans="1:4" s="21" customFormat="1" hidden="1">
      <c r="A249" s="19" t="s">
        <v>115</v>
      </c>
      <c r="B249" s="20">
        <v>68000</v>
      </c>
      <c r="C249" s="20">
        <v>68000</v>
      </c>
      <c r="D249" s="63">
        <v>0</v>
      </c>
    </row>
    <row r="250" spans="1:4" s="21" customFormat="1" hidden="1">
      <c r="A250" s="19" t="s">
        <v>118</v>
      </c>
      <c r="B250" s="20">
        <v>40000</v>
      </c>
      <c r="C250" s="20">
        <v>40000</v>
      </c>
      <c r="D250" s="63">
        <v>0</v>
      </c>
    </row>
    <row r="251" spans="1:4" s="21" customFormat="1" hidden="1">
      <c r="A251" s="19" t="s">
        <v>67</v>
      </c>
      <c r="B251" s="20">
        <v>83200</v>
      </c>
      <c r="C251" s="20">
        <v>83200</v>
      </c>
      <c r="D251" s="63">
        <v>0</v>
      </c>
    </row>
    <row r="252" spans="1:4" s="21" customFormat="1" hidden="1">
      <c r="A252" s="19" t="s">
        <v>119</v>
      </c>
      <c r="B252" s="20">
        <v>40000</v>
      </c>
      <c r="C252" s="20">
        <v>40000</v>
      </c>
      <c r="D252" s="63">
        <v>0</v>
      </c>
    </row>
    <row r="253" spans="1:4" s="21" customFormat="1">
      <c r="A253" s="26" t="s">
        <v>138</v>
      </c>
      <c r="B253" s="29">
        <f>+B254+B272+B290+B294</f>
        <v>44234000</v>
      </c>
      <c r="C253" s="29">
        <f>+C254+C272+C290+C294</f>
        <v>44234000</v>
      </c>
      <c r="D253" s="58">
        <f>+D254+D272+D290+D294</f>
        <v>7658400</v>
      </c>
    </row>
    <row r="254" spans="1:4" s="25" customFormat="1" ht="42" hidden="1">
      <c r="A254" s="23" t="s">
        <v>129</v>
      </c>
      <c r="B254" s="24">
        <f>+B255+B258+B267</f>
        <v>6000000</v>
      </c>
      <c r="C254" s="24">
        <f>+C255+C258+C267</f>
        <v>6000000</v>
      </c>
      <c r="D254" s="54">
        <f>+D255+D258+D267</f>
        <v>0</v>
      </c>
    </row>
    <row r="255" spans="1:4" hidden="1">
      <c r="A255" s="7" t="s">
        <v>28</v>
      </c>
      <c r="B255" s="12">
        <f>+B257</f>
        <v>194400</v>
      </c>
      <c r="C255" s="12">
        <f>+C257</f>
        <v>194400</v>
      </c>
      <c r="D255" s="55">
        <f>+D257</f>
        <v>0</v>
      </c>
    </row>
    <row r="256" spans="1:4" hidden="1">
      <c r="A256" s="18" t="s">
        <v>63</v>
      </c>
      <c r="B256" s="12"/>
      <c r="C256" s="12"/>
      <c r="D256" s="55"/>
    </row>
    <row r="257" spans="1:5" s="21" customFormat="1" hidden="1">
      <c r="A257" s="19" t="s">
        <v>29</v>
      </c>
      <c r="B257" s="20">
        <v>194400</v>
      </c>
      <c r="C257" s="20">
        <v>194400</v>
      </c>
      <c r="D257" s="56">
        <v>0</v>
      </c>
    </row>
    <row r="258" spans="1:5" hidden="1">
      <c r="A258" s="7" t="s">
        <v>30</v>
      </c>
      <c r="B258" s="12">
        <f>+B261+B262+B264+B266</f>
        <v>5617750</v>
      </c>
      <c r="C258" s="12">
        <f>+C261+C262+C264+C266</f>
        <v>5617750</v>
      </c>
      <c r="D258" s="55">
        <f>+D261+D262+D264+D266</f>
        <v>0</v>
      </c>
    </row>
    <row r="259" spans="1:5" hidden="1">
      <c r="A259" s="18" t="s">
        <v>63</v>
      </c>
      <c r="B259" s="12"/>
      <c r="C259" s="12"/>
      <c r="D259" s="55"/>
    </row>
    <row r="260" spans="1:5" s="21" customFormat="1" hidden="1">
      <c r="A260" s="19" t="s">
        <v>38</v>
      </c>
      <c r="B260" s="20"/>
      <c r="C260" s="20"/>
      <c r="D260" s="56"/>
    </row>
    <row r="261" spans="1:5" s="21" customFormat="1" hidden="1">
      <c r="A261" s="22" t="s">
        <v>39</v>
      </c>
      <c r="B261" s="20">
        <v>407000</v>
      </c>
      <c r="C261" s="20">
        <v>407000</v>
      </c>
      <c r="D261" s="56">
        <v>0</v>
      </c>
    </row>
    <row r="262" spans="1:5" s="21" customFormat="1" hidden="1">
      <c r="A262" s="22" t="s">
        <v>40</v>
      </c>
      <c r="B262" s="20">
        <v>1398750</v>
      </c>
      <c r="C262" s="20">
        <v>1398750</v>
      </c>
      <c r="D262" s="56">
        <v>0</v>
      </c>
    </row>
    <row r="263" spans="1:5" s="21" customFormat="1" hidden="1">
      <c r="A263" s="19" t="s">
        <v>31</v>
      </c>
      <c r="B263" s="20"/>
      <c r="C263" s="20"/>
      <c r="D263" s="56"/>
    </row>
    <row r="264" spans="1:5" s="21" customFormat="1" hidden="1">
      <c r="A264" s="22" t="s">
        <v>32</v>
      </c>
      <c r="B264" s="20">
        <v>1151500</v>
      </c>
      <c r="C264" s="20">
        <v>1151500</v>
      </c>
      <c r="D264" s="56">
        <v>0</v>
      </c>
    </row>
    <row r="265" spans="1:5" s="21" customFormat="1" hidden="1">
      <c r="A265" s="19" t="s">
        <v>33</v>
      </c>
      <c r="B265" s="20"/>
      <c r="C265" s="20"/>
      <c r="D265" s="56"/>
    </row>
    <row r="266" spans="1:5" s="21" customFormat="1" ht="40.5" hidden="1">
      <c r="A266" s="22" t="s">
        <v>140</v>
      </c>
      <c r="B266" s="20">
        <v>2660500</v>
      </c>
      <c r="C266" s="20">
        <v>2660500</v>
      </c>
      <c r="D266" s="56">
        <v>0</v>
      </c>
    </row>
    <row r="267" spans="1:5" hidden="1">
      <c r="A267" s="7" t="s">
        <v>35</v>
      </c>
      <c r="B267" s="12">
        <f>+B269+B270+B271</f>
        <v>187850</v>
      </c>
      <c r="C267" s="12">
        <f>+C269+C270+C271</f>
        <v>187850</v>
      </c>
      <c r="D267" s="55">
        <f>+D269+D270+D271</f>
        <v>0</v>
      </c>
    </row>
    <row r="268" spans="1:5" hidden="1">
      <c r="A268" s="18" t="s">
        <v>63</v>
      </c>
      <c r="B268" s="12"/>
      <c r="C268" s="12"/>
      <c r="D268" s="55"/>
    </row>
    <row r="269" spans="1:5" s="21" customFormat="1" hidden="1">
      <c r="A269" s="19" t="s">
        <v>36</v>
      </c>
      <c r="B269" s="20">
        <v>163750</v>
      </c>
      <c r="C269" s="20">
        <v>163750</v>
      </c>
      <c r="D269" s="56">
        <v>0</v>
      </c>
    </row>
    <row r="270" spans="1:5" s="21" customFormat="1" hidden="1">
      <c r="A270" s="19" t="s">
        <v>45</v>
      </c>
      <c r="B270" s="20">
        <v>18100</v>
      </c>
      <c r="C270" s="20">
        <v>18100</v>
      </c>
      <c r="D270" s="56">
        <v>0</v>
      </c>
    </row>
    <row r="271" spans="1:5" s="21" customFormat="1" hidden="1">
      <c r="A271" s="19" t="s">
        <v>67</v>
      </c>
      <c r="B271" s="20">
        <v>6000</v>
      </c>
      <c r="C271" s="20">
        <v>6000</v>
      </c>
      <c r="D271" s="56">
        <v>0</v>
      </c>
    </row>
    <row r="272" spans="1:5" s="25" customFormat="1" ht="42">
      <c r="A272" s="23" t="s">
        <v>125</v>
      </c>
      <c r="B272" s="24">
        <f>+B273+B276+B287</f>
        <v>4234000</v>
      </c>
      <c r="C272" s="24">
        <f>+C273+C276+C287</f>
        <v>4234000</v>
      </c>
      <c r="D272" s="24">
        <f>+D273+D276+D287</f>
        <v>3658400</v>
      </c>
      <c r="E272" s="77"/>
    </row>
    <row r="273" spans="1:4">
      <c r="A273" s="7" t="s">
        <v>28</v>
      </c>
      <c r="B273" s="12">
        <f>+B275</f>
        <v>734400</v>
      </c>
      <c r="C273" s="12">
        <f>+C275</f>
        <v>734400</v>
      </c>
      <c r="D273" s="12">
        <f>+D275</f>
        <v>734400</v>
      </c>
    </row>
    <row r="274" spans="1:4">
      <c r="A274" s="18" t="s">
        <v>63</v>
      </c>
      <c r="B274" s="12"/>
      <c r="C274" s="12"/>
      <c r="D274" s="12"/>
    </row>
    <row r="275" spans="1:4" s="21" customFormat="1">
      <c r="A275" s="19" t="s">
        <v>29</v>
      </c>
      <c r="B275" s="20">
        <v>734400</v>
      </c>
      <c r="C275" s="20">
        <v>734400</v>
      </c>
      <c r="D275" s="13">
        <v>734400</v>
      </c>
    </row>
    <row r="276" spans="1:4">
      <c r="A276" s="7" t="s">
        <v>30</v>
      </c>
      <c r="B276" s="12">
        <f>+B279+B280+B282+B284+B285+B286</f>
        <v>3225000</v>
      </c>
      <c r="C276" s="12">
        <f>+C279+C280+C282+C284+C285+C286</f>
        <v>3225000</v>
      </c>
      <c r="D276" s="12">
        <f>+D279+D280+D282+D284+D285+D286</f>
        <v>2924000</v>
      </c>
    </row>
    <row r="277" spans="1:4">
      <c r="A277" s="18" t="s">
        <v>63</v>
      </c>
      <c r="B277" s="12"/>
      <c r="C277" s="12"/>
      <c r="D277" s="12"/>
    </row>
    <row r="278" spans="1:4" s="21" customFormat="1">
      <c r="A278" s="19" t="s">
        <v>38</v>
      </c>
      <c r="B278" s="20"/>
      <c r="C278" s="20"/>
      <c r="D278" s="13"/>
    </row>
    <row r="279" spans="1:4" s="21" customFormat="1">
      <c r="A279" s="22" t="s">
        <v>39</v>
      </c>
      <c r="B279" s="20">
        <v>15000</v>
      </c>
      <c r="C279" s="20">
        <v>15000</v>
      </c>
      <c r="D279" s="13">
        <v>15000</v>
      </c>
    </row>
    <row r="280" spans="1:4" s="21" customFormat="1">
      <c r="A280" s="22" t="s">
        <v>40</v>
      </c>
      <c r="B280" s="20">
        <v>60000</v>
      </c>
      <c r="C280" s="20">
        <v>60000</v>
      </c>
      <c r="D280" s="13">
        <v>60000</v>
      </c>
    </row>
    <row r="281" spans="1:4" s="21" customFormat="1">
      <c r="A281" s="19" t="s">
        <v>31</v>
      </c>
      <c r="B281" s="20"/>
      <c r="C281" s="20"/>
      <c r="D281" s="13"/>
    </row>
    <row r="282" spans="1:4" s="21" customFormat="1">
      <c r="A282" s="22" t="s">
        <v>32</v>
      </c>
      <c r="B282" s="20">
        <v>2562000</v>
      </c>
      <c r="C282" s="20">
        <v>2562000</v>
      </c>
      <c r="D282" s="13">
        <v>2399000</v>
      </c>
    </row>
    <row r="283" spans="1:4" s="21" customFormat="1">
      <c r="A283" s="19" t="s">
        <v>33</v>
      </c>
      <c r="B283" s="20"/>
      <c r="C283" s="20"/>
      <c r="D283" s="13"/>
    </row>
    <row r="284" spans="1:4" s="21" customFormat="1" hidden="1">
      <c r="A284" s="22" t="s">
        <v>126</v>
      </c>
      <c r="B284" s="20">
        <v>138000</v>
      </c>
      <c r="C284" s="20">
        <v>138000</v>
      </c>
      <c r="D284" s="64">
        <v>0</v>
      </c>
    </row>
    <row r="285" spans="1:4" s="21" customFormat="1">
      <c r="A285" s="22" t="s">
        <v>127</v>
      </c>
      <c r="B285" s="20">
        <v>90000</v>
      </c>
      <c r="C285" s="20">
        <v>90000</v>
      </c>
      <c r="D285" s="13">
        <v>90000</v>
      </c>
    </row>
    <row r="286" spans="1:4" s="21" customFormat="1" ht="40.5">
      <c r="A286" s="22" t="s">
        <v>128</v>
      </c>
      <c r="B286" s="20">
        <v>360000</v>
      </c>
      <c r="C286" s="20">
        <v>360000</v>
      </c>
      <c r="D286" s="13">
        <v>360000</v>
      </c>
    </row>
    <row r="287" spans="1:4" hidden="1">
      <c r="A287" s="7" t="s">
        <v>35</v>
      </c>
      <c r="B287" s="12">
        <f>+B289</f>
        <v>274600</v>
      </c>
      <c r="C287" s="12">
        <f>+C289</f>
        <v>274600</v>
      </c>
      <c r="D287" s="55">
        <f>+D289</f>
        <v>0</v>
      </c>
    </row>
    <row r="288" spans="1:4" hidden="1">
      <c r="A288" s="18" t="s">
        <v>63</v>
      </c>
      <c r="B288" s="12"/>
      <c r="C288" s="12"/>
      <c r="D288" s="55"/>
    </row>
    <row r="289" spans="1:4" s="21" customFormat="1" hidden="1">
      <c r="A289" s="19" t="s">
        <v>36</v>
      </c>
      <c r="B289" s="20">
        <v>274600</v>
      </c>
      <c r="C289" s="20">
        <v>274600</v>
      </c>
      <c r="D289" s="56">
        <v>0</v>
      </c>
    </row>
    <row r="290" spans="1:4" s="25" customFormat="1" ht="40.5" hidden="1">
      <c r="A290" s="39" t="s">
        <v>12</v>
      </c>
      <c r="B290" s="40">
        <f>+B293</f>
        <v>30000000</v>
      </c>
      <c r="C290" s="40">
        <f>+C293</f>
        <v>30000000</v>
      </c>
      <c r="D290" s="40">
        <f>+D293</f>
        <v>0</v>
      </c>
    </row>
    <row r="291" spans="1:4" hidden="1">
      <c r="A291" s="41" t="s">
        <v>13</v>
      </c>
      <c r="B291" s="42"/>
      <c r="C291" s="42"/>
      <c r="D291" s="42"/>
    </row>
    <row r="292" spans="1:4" hidden="1">
      <c r="A292" s="43" t="s">
        <v>14</v>
      </c>
      <c r="B292" s="42"/>
      <c r="C292" s="42"/>
      <c r="D292" s="42"/>
    </row>
    <row r="293" spans="1:4" s="21" customFormat="1" ht="40.5" hidden="1">
      <c r="A293" s="44" t="s">
        <v>15</v>
      </c>
      <c r="B293" s="45">
        <v>30000000</v>
      </c>
      <c r="C293" s="45">
        <v>30000000</v>
      </c>
      <c r="D293" s="45">
        <v>0</v>
      </c>
    </row>
    <row r="294" spans="1:4" s="25" customFormat="1">
      <c r="A294" s="23" t="s">
        <v>16</v>
      </c>
      <c r="B294" s="24">
        <f>+B298</f>
        <v>4000000</v>
      </c>
      <c r="C294" s="24">
        <f>+C298</f>
        <v>4000000</v>
      </c>
      <c r="D294" s="24">
        <f>+D298</f>
        <v>4000000</v>
      </c>
    </row>
    <row r="295" spans="1:4">
      <c r="A295" s="7" t="s">
        <v>17</v>
      </c>
      <c r="B295" s="12"/>
      <c r="C295" s="12"/>
      <c r="D295" s="12"/>
    </row>
    <row r="296" spans="1:4">
      <c r="A296" s="8" t="s">
        <v>18</v>
      </c>
      <c r="B296" s="12"/>
      <c r="C296" s="12"/>
      <c r="D296" s="12"/>
    </row>
    <row r="297" spans="1:4">
      <c r="A297" s="18" t="s">
        <v>14</v>
      </c>
      <c r="B297" s="12"/>
      <c r="C297" s="12"/>
      <c r="D297" s="12"/>
    </row>
    <row r="298" spans="1:4" s="21" customFormat="1" ht="40.5">
      <c r="A298" s="27" t="s">
        <v>19</v>
      </c>
      <c r="B298" s="28">
        <v>4000000</v>
      </c>
      <c r="C298" s="28">
        <v>4000000</v>
      </c>
      <c r="D298" s="59">
        <v>4000000</v>
      </c>
    </row>
  </sheetData>
  <mergeCells count="1">
    <mergeCell ref="A1:D1"/>
  </mergeCells>
  <phoneticPr fontId="2" type="noConversion"/>
  <pageMargins left="0.45955882352941174" right="0.36764705882352944" top="0.59055118110236227" bottom="0.59055118110236227" header="0.51181102362204722" footer="0.51181102362204722"/>
  <pageSetup scale="73" orientation="portrait" r:id="rId1"/>
  <headerFooter alignWithMargins="0">
    <oddHeader>&amp;Rหน้าที่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RowHeight="21"/>
  <cols>
    <col min="1" max="1" width="9.140625" style="1"/>
    <col min="2" max="16384" width="9.140625" style="2"/>
  </cols>
  <sheetData/>
  <phoneticPr fontId="2" type="noConversion"/>
  <pageMargins left="0.59055118110236204" right="0.59055118110236204" top="0.59055118110236204" bottom="0.59055118110236204" header="0.511811023622047" footer="0.511811023622047"/>
  <pageSetup scale="75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sqref="A1:XFD1048576"/>
    </sheetView>
  </sheetViews>
  <sheetFormatPr defaultRowHeight="21"/>
  <cols>
    <col min="1" max="1" width="9.140625" style="1"/>
    <col min="2" max="16384" width="9.140625" style="2"/>
  </cols>
  <sheetData/>
  <phoneticPr fontId="2" type="noConversion"/>
  <pageMargins left="0.59055118110236204" right="0.59055118110236204" top="0.59055118110236204" bottom="0.59055118110236204" header="0.5" footer="0.59055118110236204"/>
  <pageSetup paperSize="9" scale="75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sqref="A1:XFD1048576"/>
    </sheetView>
  </sheetViews>
  <sheetFormatPr defaultRowHeight="21"/>
  <cols>
    <col min="1" max="1" width="9.140625" style="1"/>
    <col min="2" max="16384" width="9.140625" style="2"/>
  </cols>
  <sheetData/>
  <phoneticPr fontId="2" type="noConversion"/>
  <pageMargins left="0.59055118110236204" right="0.59055118110236204" top="0.59055118110236204" bottom="0.59055118110236204" header="0.5" footer="0.5"/>
  <pageSetup paperSize="9" scale="75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sqref="A1:XFD1048576"/>
    </sheetView>
  </sheetViews>
  <sheetFormatPr defaultRowHeight="21"/>
  <cols>
    <col min="1" max="1" width="9.140625" style="1"/>
    <col min="2" max="16384" width="9.140625" style="2"/>
  </cols>
  <sheetData/>
  <phoneticPr fontId="2" type="noConversion"/>
  <pageMargins left="0.59055118110236204" right="0.59055118110236204" top="0.59055118110236204" bottom="0.59055118110236204" header="0.5" footer="0.5"/>
  <pageSetup paperSize="9" scale="75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>
      <selection sqref="A1:XFD1048576"/>
    </sheetView>
  </sheetViews>
  <sheetFormatPr defaultRowHeight="21"/>
  <cols>
    <col min="1" max="1" width="9.140625" style="1"/>
    <col min="2" max="16384" width="9.140625" style="2"/>
  </cols>
  <sheetData/>
  <phoneticPr fontId="2" type="noConversion"/>
  <pageMargins left="0.59055118110236204" right="0.59055118110236204" top="0.59055118110236204" bottom="0.59055118110236204" header="0.5" footer="0.5"/>
  <pageSetup paperSize="9" scale="75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>
      <selection sqref="A1:XFD1048576"/>
    </sheetView>
  </sheetViews>
  <sheetFormatPr defaultRowHeight="21"/>
  <cols>
    <col min="1" max="1" width="9.140625" style="1"/>
    <col min="2" max="16384" width="9.140625" style="2"/>
  </cols>
  <sheetData/>
  <phoneticPr fontId="2" type="noConversion"/>
  <pageMargins left="0.59055118110236204" right="0.59055118110236204" top="0.59055118110236204" bottom="0.59055118110236204" header="0.5" footer="0.5"/>
  <pageSetup paperSize="9" scale="75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>
      <selection sqref="A1:XFD1048576"/>
    </sheetView>
  </sheetViews>
  <sheetFormatPr defaultRowHeight="21"/>
  <cols>
    <col min="1" max="1" width="9.140625" style="1"/>
    <col min="2" max="16384" width="9.140625" style="2"/>
  </cols>
  <sheetData/>
  <phoneticPr fontId="2" type="noConversion"/>
  <pageMargins left="0.59055118110236204" right="0.59055118110236204" top="0.59055118110236204" bottom="0.59055118110236204" header="0.5" footer="0.5"/>
  <pageSetup paperSize="9" scale="75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sqref="A1:XFD1048576"/>
    </sheetView>
  </sheetViews>
  <sheetFormatPr defaultRowHeight="21"/>
  <cols>
    <col min="1" max="1" width="9.140625" style="16"/>
    <col min="2" max="16384" width="9.140625" style="2"/>
  </cols>
  <sheetData/>
  <pageMargins left="0.59055118110236204" right="0.59055118110236204" top="0.59055118110236204" bottom="0.59055118110236204" header="0.5" footer="0.5"/>
  <pageSetup paperSize="9" scale="75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sqref="A1:XFD1048576"/>
    </sheetView>
  </sheetViews>
  <sheetFormatPr defaultRowHeight="21"/>
  <cols>
    <col min="1" max="1" width="9.140625" style="17"/>
    <col min="2" max="16384" width="9.14062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>
      <selection activeCell="F11" sqref="F11"/>
    </sheetView>
  </sheetViews>
  <sheetFormatPr defaultRowHeight="21"/>
  <cols>
    <col min="1" max="1" width="9.140625" style="17"/>
    <col min="2" max="16384" width="9.140625" style="2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sk1"/>
  <dimension ref="A1:D10"/>
  <sheetViews>
    <sheetView workbookViewId="0">
      <selection activeCell="A11" sqref="A11"/>
    </sheetView>
  </sheetViews>
  <sheetFormatPr defaultRowHeight="21"/>
  <cols>
    <col min="1" max="1" width="70.7109375" style="1" customWidth="1"/>
    <col min="2" max="3" width="20.7109375" style="2" customWidth="1"/>
    <col min="4" max="4" width="110.7109375" style="2" customWidth="1"/>
    <col min="5" max="16384" width="9.140625" style="2"/>
  </cols>
  <sheetData>
    <row r="1" spans="1:4">
      <c r="A1" s="81" t="s">
        <v>0</v>
      </c>
      <c r="B1" s="81"/>
      <c r="C1" s="81"/>
      <c r="D1" s="1"/>
    </row>
    <row r="2" spans="1:4">
      <c r="A2" s="3" t="s">
        <v>8</v>
      </c>
    </row>
    <row r="4" spans="1:4">
      <c r="C4" s="4" t="s">
        <v>3</v>
      </c>
    </row>
    <row r="5" spans="1:4" ht="42">
      <c r="A5" s="14" t="s">
        <v>9</v>
      </c>
      <c r="B5" s="5" t="s">
        <v>1</v>
      </c>
      <c r="C5" s="5" t="s">
        <v>2</v>
      </c>
    </row>
    <row r="6" spans="1:4">
      <c r="A6" s="6" t="s">
        <v>4</v>
      </c>
      <c r="B6" s="11"/>
      <c r="C6" s="11"/>
    </row>
    <row r="7" spans="1:4">
      <c r="A7" s="7" t="s">
        <v>5</v>
      </c>
      <c r="B7" s="12"/>
      <c r="C7" s="12"/>
    </row>
    <row r="8" spans="1:4">
      <c r="A8" s="8" t="s">
        <v>6</v>
      </c>
      <c r="B8" s="12"/>
      <c r="C8" s="12"/>
    </row>
    <row r="9" spans="1:4">
      <c r="A9" s="10" t="s">
        <v>7</v>
      </c>
      <c r="B9" s="13"/>
      <c r="C9" s="13"/>
    </row>
    <row r="10" spans="1:4">
      <c r="A10" s="9"/>
      <c r="B10" s="9"/>
      <c r="C10" s="9"/>
    </row>
  </sheetData>
  <mergeCells count="1">
    <mergeCell ref="A1:C1"/>
  </mergeCells>
  <phoneticPr fontId="2" type="noConversion"/>
  <pageMargins left="0.35433070866141736" right="0.35433070866141736" top="0.59055118110236227" bottom="0.59055118110236227" header="0.51181102362204722" footer="0.51181102362204722"/>
  <pageSetup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Process</vt:lpstr>
      <vt:lpstr>Budget</vt:lpstr>
      <vt:lpstr>Mtef</vt:lpstr>
      <vt:lpstr>Mtef-3</vt:lpstr>
      <vt:lpstr>Mtef-2</vt:lpstr>
      <vt:lpstr>Mtef-1</vt:lpstr>
      <vt:lpstr>Mtef+1</vt:lpstr>
      <vt:lpstr>Mtef+2</vt:lpstr>
      <vt:lpstr>Mtef+3</vt:lpstr>
      <vt:lpstr>Mtef+4</vt:lpstr>
      <vt:lpstr>Mtef+9</vt:lpstr>
      <vt:lpstr>Mtef+14</vt:lpstr>
      <vt:lpstr>mask1</vt:lpstr>
      <vt:lpstr>Budget!Print_Area</vt:lpstr>
      <vt:lpstr>Budget!Print_Titles</vt:lpstr>
    </vt:vector>
  </TitlesOfParts>
  <Company>cdg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cdg</dc:creator>
  <cp:lastModifiedBy>EAST-OSM</cp:lastModifiedBy>
  <cp:lastPrinted>2019-09-04T01:39:31Z</cp:lastPrinted>
  <dcterms:created xsi:type="dcterms:W3CDTF">2006-01-30T10:51:51Z</dcterms:created>
  <dcterms:modified xsi:type="dcterms:W3CDTF">2020-01-14T03:04:32Z</dcterms:modified>
</cp:coreProperties>
</file>