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35" windowWidth="19440" windowHeight="7635" firstSheet="4" activeTab="6"/>
  </bookViews>
  <sheets>
    <sheet name="1.เกษตร" sheetId="1" r:id="rId1"/>
    <sheet name="2.ท่องเที่ยว" sheetId="2" r:id="rId2"/>
    <sheet name="3.อุตสากรรม" sheetId="3" r:id="rId3"/>
    <sheet name="4.สิ่งแวดล้อม" sheetId="4" r:id="rId4"/>
    <sheet name="5.สังคม" sheetId="5" r:id="rId5"/>
    <sheet name="6.การลงทุน" sheetId="6" r:id="rId6"/>
    <sheet name="งบหน้าทั้งหมด" sheetId="9" r:id="rId7"/>
  </sheets>
  <definedNames>
    <definedName name="_xlnm.Print_Area" localSheetId="0">'1.เกษตร'!$A$1:$K$375</definedName>
    <definedName name="_xlnm.Print_Area" localSheetId="1">'2.ท่องเที่ยว'!$A$1:$K$209</definedName>
    <definedName name="_xlnm.Print_Area" localSheetId="2">'3.อุตสากรรม'!$A$1:$K$92</definedName>
    <definedName name="_xlnm.Print_Area" localSheetId="3">'4.สิ่งแวดล้อม'!$A$1:$K$317</definedName>
    <definedName name="_xlnm.Print_Area" localSheetId="4">'5.สังคม'!$A$1:$K$868</definedName>
    <definedName name="_xlnm.Print_Area" localSheetId="5">'6.การลงทุน'!$A$1:$K$156</definedName>
    <definedName name="_xlnm.Print_Titles" localSheetId="0">'1.เกษตร'!$3:$4</definedName>
    <definedName name="_xlnm.Print_Titles" localSheetId="1">'2.ท่องเที่ยว'!$3:$4</definedName>
    <definedName name="_xlnm.Print_Titles" localSheetId="2">'3.อุตสากรรม'!$3:$4</definedName>
    <definedName name="_xlnm.Print_Titles" localSheetId="3">'4.สิ่งแวดล้อม'!$3:$4</definedName>
    <definedName name="_xlnm.Print_Titles" localSheetId="4">'5.สังคม'!$3:$4</definedName>
    <definedName name="_xlnm.Print_Titles" localSheetId="5">'6.การลงทุน'!$3:$4</definedName>
  </definedNames>
  <calcPr calcId="144525"/>
</workbook>
</file>

<file path=xl/calcChain.xml><?xml version="1.0" encoding="utf-8"?>
<calcChain xmlns="http://schemas.openxmlformats.org/spreadsheetml/2006/main">
  <c r="P7" i="9" l="1"/>
  <c r="F36" i="9"/>
  <c r="C5" i="9" l="1"/>
  <c r="B5" i="9"/>
  <c r="C10" i="9"/>
  <c r="B10" i="9"/>
  <c r="B15" i="9"/>
  <c r="C20" i="9"/>
  <c r="B20" i="9"/>
  <c r="C25" i="9"/>
  <c r="B25" i="9"/>
  <c r="C30" i="9"/>
  <c r="B30" i="9"/>
  <c r="M12" i="9"/>
  <c r="H89" i="4"/>
  <c r="J5" i="3"/>
  <c r="I5" i="3"/>
  <c r="H5" i="3"/>
  <c r="K65" i="3"/>
  <c r="K5" i="3"/>
  <c r="K31" i="3"/>
  <c r="H31" i="3"/>
  <c r="K7" i="3"/>
  <c r="J7" i="3"/>
  <c r="I7" i="3"/>
  <c r="H7" i="3"/>
  <c r="I15" i="3"/>
  <c r="H171" i="2"/>
  <c r="K171" i="2"/>
  <c r="J171" i="2"/>
  <c r="K160" i="2"/>
  <c r="H160" i="2"/>
  <c r="H187" i="1"/>
  <c r="H278" i="1"/>
  <c r="H288" i="1"/>
  <c r="H367" i="1"/>
  <c r="H7" i="1"/>
  <c r="H131" i="1"/>
  <c r="H81" i="1"/>
  <c r="H49" i="1"/>
  <c r="C36" i="9" l="1"/>
  <c r="K45" i="6"/>
  <c r="H45" i="6"/>
  <c r="K88" i="2"/>
  <c r="K7" i="2"/>
  <c r="H7" i="2"/>
  <c r="K303" i="5"/>
  <c r="H303" i="5"/>
  <c r="J580" i="5"/>
  <c r="H580" i="5"/>
  <c r="K590" i="5"/>
  <c r="H29" i="1" l="1"/>
  <c r="K47" i="1"/>
  <c r="J672" i="5"/>
  <c r="I672" i="5"/>
  <c r="H672" i="5"/>
  <c r="K843" i="5"/>
  <c r="K841" i="5"/>
  <c r="L8" i="9" l="1"/>
  <c r="L10" i="9"/>
  <c r="L9" i="9"/>
  <c r="L7" i="9"/>
  <c r="M7" i="9"/>
  <c r="B36" i="9" l="1"/>
  <c r="L12" i="9"/>
  <c r="H27" i="4"/>
  <c r="J17" i="4"/>
  <c r="I17" i="4"/>
  <c r="H17" i="4"/>
  <c r="H148" i="4"/>
  <c r="J148" i="4"/>
  <c r="I148" i="4"/>
  <c r="E250" i="4"/>
  <c r="E187" i="4"/>
  <c r="I36" i="9" l="1"/>
  <c r="H36" i="9"/>
  <c r="G36" i="9"/>
  <c r="N12" i="9"/>
  <c r="O12" i="9"/>
  <c r="S10" i="9"/>
  <c r="S9" i="9"/>
  <c r="S8" i="9"/>
  <c r="S7" i="9"/>
  <c r="R10" i="9"/>
  <c r="R9" i="9"/>
  <c r="R8" i="9"/>
  <c r="R7" i="9"/>
  <c r="Q10" i="9"/>
  <c r="Q9" i="9"/>
  <c r="Q8" i="9"/>
  <c r="Q7" i="9"/>
  <c r="P10" i="9"/>
  <c r="P9" i="9"/>
  <c r="P8" i="9"/>
  <c r="O10" i="9"/>
  <c r="O9" i="9"/>
  <c r="O8" i="9"/>
  <c r="O7" i="9"/>
  <c r="N10" i="9"/>
  <c r="N9" i="9"/>
  <c r="N8" i="9"/>
  <c r="N7" i="9"/>
  <c r="M10" i="9"/>
  <c r="M9" i="9"/>
  <c r="M8" i="9"/>
  <c r="K6" i="6"/>
  <c r="J6" i="6"/>
  <c r="I6" i="6"/>
  <c r="H6" i="6"/>
  <c r="H7" i="5"/>
  <c r="H845" i="5"/>
  <c r="H664" i="5"/>
  <c r="H7" i="4"/>
  <c r="J594" i="5"/>
  <c r="I594" i="5"/>
  <c r="H594" i="5"/>
  <c r="H646" i="5"/>
  <c r="I580" i="5"/>
  <c r="K33" i="6"/>
  <c r="J33" i="6"/>
  <c r="I33" i="6"/>
  <c r="H33" i="6"/>
  <c r="H632" i="5"/>
  <c r="K570" i="5"/>
  <c r="H570" i="5"/>
  <c r="K529" i="5"/>
  <c r="H529" i="5"/>
  <c r="H511" i="5"/>
  <c r="H470" i="5"/>
  <c r="H225" i="5"/>
  <c r="K488" i="5"/>
  <c r="H488" i="5"/>
  <c r="H143" i="5"/>
  <c r="H115" i="5"/>
  <c r="K91" i="5"/>
  <c r="H91" i="5"/>
  <c r="I23" i="6"/>
  <c r="K15" i="3"/>
  <c r="J15" i="3"/>
  <c r="H15" i="3"/>
  <c r="K23" i="3"/>
  <c r="J23" i="6"/>
  <c r="H23" i="6"/>
  <c r="H7" i="6"/>
  <c r="K89" i="4"/>
  <c r="J89" i="4"/>
  <c r="I89" i="4"/>
  <c r="H43" i="4"/>
  <c r="H83" i="4"/>
  <c r="J43" i="4"/>
  <c r="I43" i="4"/>
  <c r="P12" i="9" l="1"/>
  <c r="Q12" i="9"/>
  <c r="R12" i="9"/>
  <c r="S12" i="9"/>
  <c r="H78" i="3"/>
  <c r="J57" i="3"/>
  <c r="I57" i="3"/>
  <c r="H57" i="3"/>
  <c r="J31" i="3"/>
  <c r="I31" i="3"/>
  <c r="H51" i="3"/>
  <c r="K45" i="3"/>
  <c r="J45" i="3"/>
  <c r="I45" i="3"/>
  <c r="H45" i="3"/>
  <c r="H25" i="3"/>
  <c r="H49" i="2"/>
  <c r="J7" i="2"/>
  <c r="I7" i="2"/>
  <c r="H360" i="1"/>
  <c r="H201" i="1"/>
  <c r="H159" i="1"/>
  <c r="H65" i="1"/>
  <c r="H318" i="1" l="1"/>
  <c r="K159" i="1" l="1"/>
  <c r="J159" i="1"/>
  <c r="I159" i="1"/>
  <c r="J29" i="1"/>
  <c r="I29" i="1"/>
  <c r="H19" i="1"/>
  <c r="K65" i="1" l="1"/>
  <c r="J65" i="1"/>
  <c r="I65" i="1"/>
  <c r="J7" i="1"/>
  <c r="I7" i="1"/>
  <c r="J7" i="6" l="1"/>
  <c r="I7" i="6"/>
  <c r="I171" i="2"/>
  <c r="H148" i="2"/>
  <c r="K134" i="2"/>
  <c r="J134" i="2"/>
  <c r="I134" i="2"/>
  <c r="H134" i="2"/>
  <c r="K148" i="2"/>
  <c r="H124" i="2"/>
  <c r="H86" i="2"/>
  <c r="K49" i="2"/>
  <c r="J124" i="2"/>
  <c r="I124" i="2"/>
  <c r="K132" i="2"/>
  <c r="K108" i="2"/>
  <c r="K7" i="5" l="1"/>
  <c r="K845" i="5" l="1"/>
  <c r="J187" i="1" l="1"/>
  <c r="I187" i="1"/>
  <c r="K275" i="5" l="1"/>
  <c r="H275" i="5"/>
  <c r="B555" i="5" l="1"/>
  <c r="B547" i="5"/>
  <c r="B535" i="5"/>
  <c r="B543" i="5"/>
  <c r="B197" i="4"/>
  <c r="B174" i="4"/>
  <c r="K154" i="2"/>
  <c r="J154" i="2"/>
  <c r="H154" i="2"/>
  <c r="J148" i="2"/>
  <c r="I148" i="2"/>
  <c r="J86" i="2"/>
  <c r="J6" i="2" s="1"/>
  <c r="J5" i="2" s="1"/>
  <c r="I86" i="2"/>
  <c r="I6" i="2" s="1"/>
  <c r="I5" i="2" s="1"/>
  <c r="K76" i="2"/>
  <c r="H76" i="2"/>
  <c r="H6" i="2" s="1"/>
  <c r="K367" i="1"/>
  <c r="K151" i="1"/>
  <c r="H151" i="1"/>
  <c r="K318" i="1"/>
  <c r="K288" i="1"/>
  <c r="K278" i="1"/>
  <c r="K258" i="1"/>
  <c r="H258" i="1"/>
  <c r="K201" i="1"/>
  <c r="K131" i="1"/>
  <c r="J131" i="1"/>
  <c r="I131" i="1"/>
  <c r="K81" i="1"/>
  <c r="J49" i="1"/>
  <c r="I49" i="1"/>
  <c r="J25" i="1"/>
  <c r="I25" i="1"/>
  <c r="H25" i="1"/>
  <c r="K360" i="1"/>
  <c r="J65" i="3"/>
  <c r="I65" i="3"/>
  <c r="H65" i="3"/>
  <c r="K111" i="4"/>
  <c r="J111" i="4"/>
  <c r="I111" i="4"/>
  <c r="H111" i="4"/>
  <c r="K136" i="4"/>
  <c r="H136" i="4"/>
  <c r="J83" i="4"/>
  <c r="I83" i="4"/>
  <c r="J75" i="4"/>
  <c r="I75" i="4"/>
  <c r="H75" i="4"/>
  <c r="J57" i="6"/>
  <c r="J5" i="6" s="1"/>
  <c r="I57" i="6"/>
  <c r="I5" i="6" s="1"/>
  <c r="H57" i="6"/>
  <c r="H5" i="6" s="1"/>
  <c r="K134" i="6"/>
  <c r="H134" i="6"/>
  <c r="K646" i="5"/>
  <c r="K664" i="5"/>
  <c r="J632" i="5"/>
  <c r="I632" i="5"/>
  <c r="K622" i="5"/>
  <c r="J622" i="5"/>
  <c r="I622" i="5"/>
  <c r="H622" i="5"/>
  <c r="K614" i="5"/>
  <c r="H614" i="5"/>
  <c r="K511" i="5"/>
  <c r="K501" i="5"/>
  <c r="H501" i="5"/>
  <c r="K470" i="5"/>
  <c r="K397" i="5"/>
  <c r="H397" i="5"/>
  <c r="K225" i="5"/>
  <c r="K171" i="5"/>
  <c r="H171" i="5"/>
  <c r="H6" i="5" s="1"/>
  <c r="H5" i="5" s="1"/>
  <c r="K143" i="5"/>
  <c r="K115" i="5"/>
  <c r="I6" i="5" l="1"/>
  <c r="I5" i="5" s="1"/>
  <c r="J6" i="5"/>
  <c r="J5" i="5" s="1"/>
  <c r="H6" i="1"/>
  <c r="H5" i="1" s="1"/>
  <c r="H5" i="2"/>
  <c r="K61" i="1"/>
  <c r="K63" i="1"/>
  <c r="E135" i="5" l="1"/>
  <c r="K96" i="6"/>
  <c r="K94" i="6"/>
  <c r="K13" i="6" l="1"/>
  <c r="K63" i="3" l="1"/>
  <c r="K600" i="5"/>
  <c r="K61" i="3" l="1"/>
  <c r="K59" i="3"/>
  <c r="K57" i="3" s="1"/>
  <c r="C206" i="4" l="1"/>
  <c r="K170" i="4"/>
  <c r="K25" i="4"/>
  <c r="K283" i="4"/>
  <c r="K286" i="4"/>
  <c r="K288" i="4"/>
  <c r="K149" i="4"/>
  <c r="K85" i="4"/>
  <c r="K87" i="4"/>
  <c r="K77" i="4"/>
  <c r="K79" i="4"/>
  <c r="J67" i="4"/>
  <c r="I67" i="4"/>
  <c r="H67" i="4"/>
  <c r="K69" i="4"/>
  <c r="K71" i="4"/>
  <c r="K73" i="4"/>
  <c r="J63" i="4"/>
  <c r="I63" i="4"/>
  <c r="H63" i="4"/>
  <c r="K65" i="4"/>
  <c r="K53" i="4"/>
  <c r="K45" i="4"/>
  <c r="K51" i="4"/>
  <c r="K55" i="4"/>
  <c r="K57" i="4"/>
  <c r="K59" i="4"/>
  <c r="K35" i="4"/>
  <c r="K37" i="4"/>
  <c r="K39" i="4"/>
  <c r="K41" i="4"/>
  <c r="J27" i="4"/>
  <c r="I27" i="4"/>
  <c r="K29" i="4"/>
  <c r="K31" i="4"/>
  <c r="K33" i="4"/>
  <c r="K19" i="4"/>
  <c r="K21" i="4"/>
  <c r="K23" i="4"/>
  <c r="J6" i="4"/>
  <c r="J5" i="4" s="1"/>
  <c r="K7" i="4"/>
  <c r="H6" i="4"/>
  <c r="H5" i="4" s="1"/>
  <c r="K51" i="3"/>
  <c r="J51" i="3"/>
  <c r="J6" i="3" s="1"/>
  <c r="I51" i="3"/>
  <c r="I6" i="3" s="1"/>
  <c r="K33" i="3"/>
  <c r="K35" i="3"/>
  <c r="K29" i="3"/>
  <c r="K25" i="3" s="1"/>
  <c r="K190" i="2"/>
  <c r="K192" i="2"/>
  <c r="K126" i="2"/>
  <c r="K128" i="2"/>
  <c r="K130" i="2"/>
  <c r="K340" i="1"/>
  <c r="K342" i="1"/>
  <c r="K344" i="1"/>
  <c r="K346" i="1"/>
  <c r="K348" i="1"/>
  <c r="K350" i="1"/>
  <c r="K352" i="1"/>
  <c r="K354" i="1"/>
  <c r="K356" i="1"/>
  <c r="K358" i="1"/>
  <c r="K338" i="1"/>
  <c r="K100" i="6"/>
  <c r="K102" i="6"/>
  <c r="K104" i="6"/>
  <c r="K106" i="6"/>
  <c r="K108" i="6"/>
  <c r="K110" i="6"/>
  <c r="K43" i="6"/>
  <c r="K41" i="6"/>
  <c r="K35" i="6"/>
  <c r="K31" i="6"/>
  <c r="K27" i="6"/>
  <c r="K29" i="6"/>
  <c r="K9" i="6"/>
  <c r="K15" i="6"/>
  <c r="K11" i="6"/>
  <c r="K634" i="5"/>
  <c r="K636" i="5"/>
  <c r="K584" i="5"/>
  <c r="K582" i="5"/>
  <c r="K43" i="4" l="1"/>
  <c r="K17" i="4"/>
  <c r="K580" i="5"/>
  <c r="K148" i="4"/>
  <c r="I6" i="4"/>
  <c r="I5" i="4" s="1"/>
  <c r="K632" i="5"/>
  <c r="K23" i="6"/>
  <c r="K7" i="6"/>
  <c r="K75" i="4"/>
  <c r="K83" i="4"/>
  <c r="K6" i="3"/>
  <c r="K57" i="6"/>
  <c r="K5" i="6" s="1"/>
  <c r="K124" i="2"/>
  <c r="K187" i="1"/>
  <c r="K27" i="4"/>
  <c r="H6" i="3"/>
  <c r="K63" i="4"/>
  <c r="K67" i="4"/>
  <c r="K612" i="5"/>
  <c r="K594" i="5" s="1"/>
  <c r="K6" i="5" s="1"/>
  <c r="K839" i="5"/>
  <c r="K672" i="5" s="1"/>
  <c r="K5" i="5" l="1"/>
  <c r="K6" i="4"/>
  <c r="K5" i="4" s="1"/>
  <c r="K51" i="1"/>
  <c r="K53" i="1"/>
  <c r="K55" i="1"/>
  <c r="K57" i="1"/>
  <c r="K59" i="1"/>
  <c r="K31" i="1"/>
  <c r="K29" i="1" s="1"/>
  <c r="K33" i="1"/>
  <c r="K27" i="1"/>
  <c r="K49" i="1" l="1"/>
  <c r="K25" i="1"/>
  <c r="K116" i="2"/>
  <c r="K86" i="2" s="1"/>
  <c r="K6" i="2" s="1"/>
  <c r="K5" i="2" s="1"/>
  <c r="J19" i="1" l="1"/>
  <c r="I19" i="1"/>
  <c r="K21" i="1"/>
  <c r="K19" i="1" s="1"/>
  <c r="K11" i="1"/>
  <c r="K15" i="1"/>
  <c r="K9" i="1"/>
  <c r="I6" i="1" l="1"/>
  <c r="I5" i="1" s="1"/>
  <c r="J6" i="1"/>
  <c r="J5" i="1" s="1"/>
  <c r="K7" i="1"/>
  <c r="K6" i="1" l="1"/>
  <c r="K5" i="1" s="1"/>
</calcChain>
</file>

<file path=xl/sharedStrings.xml><?xml version="1.0" encoding="utf-8"?>
<sst xmlns="http://schemas.openxmlformats.org/spreadsheetml/2006/main" count="6543" uniqueCount="1660">
  <si>
    <t>บัญชีรายการชุดโครงการ (Project Idea)</t>
  </si>
  <si>
    <t>งบประมาณดำเนินงาน (12)</t>
  </si>
  <si>
    <t>กลยุทธ์</t>
  </si>
  <si>
    <t>ผลผลิต</t>
  </si>
  <si>
    <t>พ.ศ. 2561</t>
  </si>
  <si>
    <t>พ.ศ. 2562</t>
  </si>
  <si>
    <t>พ.ศ.2563</t>
  </si>
  <si>
    <t>พ.ศ.2564</t>
  </si>
  <si>
    <t>ประเด็นยุทธศาสตร์ที่ 1</t>
  </si>
  <si>
    <t>งบจังหวัด</t>
  </si>
  <si>
    <t>โครงการที่  1</t>
  </si>
  <si>
    <t>-</t>
  </si>
  <si>
    <t>อำเภอเมืองระยอง</t>
  </si>
  <si>
    <t xml:space="preserve"> ส่งเสริมการผสมปุ๋ยอินทรีย์ เพื่อลดต้นทุนการผลิต</t>
  </si>
  <si>
    <t>ส่งเสริมการใช้ปุ๋ยอินทรีย์เพื่อลดต้นทุนการผลิต</t>
  </si>
  <si>
    <t>สำนักงานเกษตรจังหวัดระยอง</t>
  </si>
  <si>
    <t xml:space="preserve">โครงการที่ 2  </t>
  </si>
  <si>
    <t>ส่งเสริมการใช้เมล็ดข้าวพันธุ์ดี</t>
  </si>
  <si>
    <t>สำนักงานประมงจังหวัดระยอง</t>
  </si>
  <si>
    <t>โครงการที่ 3</t>
  </si>
  <si>
    <t>โครงการส่งเสริมการผลิตไม้ผล และพืชเศรษฐกิจ จังหวัดระยอง</t>
  </si>
  <si>
    <t xml:space="preserve"> ส่งเสริมการปลูกปาล์มน้ำมันพันธุ์ดีจังหวัดระยอง</t>
  </si>
  <si>
    <t xml:space="preserve">โครงการที่ 4 </t>
  </si>
  <si>
    <t>พัฒนาและถ่ายทอดเทคโนโลยีนิวเคลียร์เพื่อสนับสนุนเขตผลิตไม้ผลคุณภาพภาคตะวันออก</t>
  </si>
  <si>
    <t>พัฒนาและถ่ายทอดเทคโนโลยีการสกัดสารธรรมชาติไม้ผลภาคตะวันออก</t>
  </si>
  <si>
    <t>บริหารจัดการเทคโนโลยีเพื่อยืดอายุผลไม้</t>
  </si>
  <si>
    <t>ถ่ายทอดเทคโนโลยีการแปรรูปผลไม้จังหวัดระยองเพื่อยกระดับมาตรฐานผลิตภัณฑ์ให้เข้าสู่ประชาคมอาเซียน</t>
  </si>
  <si>
    <t>เพิ่มประสิทธิภาพและประสิทธิผลการเกษตรด้วยเทคโนโลยีภูมิสารสนเทศ</t>
  </si>
  <si>
    <t>บ่มเพาะและถ่ายทอดเทคโนโลยีการผลิตอาหารเพื่อสุขภาพและเครื่องสำอางจากไม้ผลภาคตะวันออก</t>
  </si>
  <si>
    <t>โครงการที่  5</t>
  </si>
  <si>
    <t>เลี้ยงไก่พันธุ์ลูกผสมของมหาวิทยาลัยเกษตรศาสตร์กำแพงแสน จังหวัดนครปฐม (พันธุ์ตะเภาทอง)</t>
  </si>
  <si>
    <t>เพิ่มศักยภาพและขีดความสามารถในการแข่งขันภาคอุตสาหกรรมแปรรูปผลิตภัณฑ์ทางด้านปศุสัตว์ ฟาร์มมาตรฐาน GMP HACCP</t>
  </si>
  <si>
    <t>สำนักงานปศุสัตว์จังหวัดระยอง</t>
  </si>
  <si>
    <t>เพิ่มประสิทธิภาพการบริหารจัดการและความสามารถด้านการแข่งขันด้านปศุสัตว์ (ไก่พื้นเมืองและไก่เนื้อ)</t>
  </si>
  <si>
    <t>เพิ่มประสิทธิภาพการบริหารจัดการและความสามารถด้านการแข่งขันด้านปศุสัตว์(สุกร)</t>
  </si>
  <si>
    <t>โครงการที่ 6</t>
  </si>
  <si>
    <t>โครงการฟื้นฟูทรัพยากรพื้นฐานด้านการเกษตร</t>
  </si>
  <si>
    <t>เพิ่มผลผลิตสัตว์น้ำในแหล่งน้ำธรรมชาติ จังหวัดระยอง</t>
  </si>
  <si>
    <t xml:space="preserve">โครงการที่ 7  </t>
  </si>
  <si>
    <t>เพิ่มศักยภาพด้านการท่องเที่ยวเชิงเกษตรจังหวัดระยอง</t>
  </si>
  <si>
    <t xml:space="preserve"> ส่งเสริมการท่องเที่ยวและเกษตรกรชาวสวน “ตลาดน้ำชาวสวนพลงตาเอี่ยม”</t>
  </si>
  <si>
    <t>อำเภอวังจันทร์</t>
  </si>
  <si>
    <t xml:space="preserve">โครงการที่ 8  </t>
  </si>
  <si>
    <t xml:space="preserve">โครงการสร้างขยายเครือข่ายการตลาดสินค้าเกษตรจังหวัดระยอง </t>
  </si>
  <si>
    <t>ก่อสร้างอาคารตลาดกลางเพื่อการเกษตร (ตลาดสด) ตำบลนาตาขวัญ อำเภอเมืองระยอง จังหวัดระยอง</t>
  </si>
  <si>
    <t>ก่อสร้างโกดังเก็บยางพาราเพื่อรักษาเสถียรภาพยางพาราและเพิ่มมูลค่าผลผลิต</t>
  </si>
  <si>
    <t>สำนักงานสหกรณ์จังหวัดระยอง</t>
  </si>
  <si>
    <t>โครงการตลาดเกษตรสับประรดครบวงจรในจังหวัดระยอง</t>
  </si>
  <si>
    <t xml:space="preserve">โครงการที่ 9  </t>
  </si>
  <si>
    <t>โครงการชลประทานระยอง</t>
  </si>
  <si>
    <t>ก่อสร้างแก้มลิงสบเสือ ตำบลบ้านนา อำเภอแกลง จังหวัดระยอง</t>
  </si>
  <si>
    <t>อำเภอแกลง</t>
  </si>
  <si>
    <t>ขุดสระเก็บน้ำแก้มลิงบ้านหนองม่วง อำเภอวังจันทร์</t>
  </si>
  <si>
    <t>ปรับปรุงต่อเติมอาคารและวางท่อส่งน้ำดิบเพื่อการเกษตรโรงสูบน้ำด้วยไฟฟ้า-บ้านหนองคอกหมู หมู่ที่ 3 และหมู่ที่ 8 ตำบลตาขัน</t>
  </si>
  <si>
    <t>อำเภอบ้านค่าย</t>
  </si>
  <si>
    <t>2,370,000-</t>
  </si>
  <si>
    <t>ก่อสร้างโรงสูบน้ำด้วยระบบไฟฟ้าและวางท่อส่งน้ำดิบ HDPE เพื่อการเกษตรในตำบล หมู่ที่ 2,3,4,6,7,8 ตำบลเนินฆ้อ อำเภอแกลง จังหวัดระยอง</t>
  </si>
  <si>
    <t>โครงการที่ 10</t>
  </si>
  <si>
    <t>การเพิ่มและพัฒนาศักยภาพการผลิตไม้ผล</t>
  </si>
  <si>
    <t>การเพิ่มประสิทธิภาพการผลิตผลไม้จังหวัดระยอง</t>
  </si>
  <si>
    <t>การผลิตเชื้อไตรโคเดอร์มาในข้าวเปลือก</t>
  </si>
  <si>
    <t>ประชาสัมพันธ์และควบคุมคุณภาพการผลิตไม้ผล</t>
  </si>
  <si>
    <t>รณรงค์และประชาสัมพันธ์แหล่งผลิตไม้ผลคุณภาพดีจังหวัดระยอง</t>
  </si>
  <si>
    <t>การยกระดับสินค้าไม้ผลจังหวัดระยอง</t>
  </si>
  <si>
    <t xml:space="preserve">โครงการที่ 11 </t>
  </si>
  <si>
    <t>โครงการส่งเสริมการปรังปรุงบำรุงดินเพื่อเพิ่มประสิทธิภาพการผลิตสินค้าปลอดภัยที่ได้มาตรฐาน</t>
  </si>
  <si>
    <t>การบริหารจัดการและน้ำเพื่อเพิ่มผลผลิตในพื้นที่ที่ไม่เหมาะสม (Zoning)</t>
  </si>
  <si>
    <t>โครงการที่ 12</t>
  </si>
  <si>
    <t>โครงการพัฒนาเกษตรกรรมล้ำหน้าจังหวัดระยอง (ไม้ผล :ทุเรียน มังคุด เงาะ ลองกอง ขนุนฯลฯ)</t>
  </si>
  <si>
    <t>เพิ่มความจุอ่างเก็บน้ำคลองระโอก</t>
  </si>
  <si>
    <t>ปรับปรุงคลองส่งน้ำสายใหญ่ฝั่งขวาโครงการบ้านค่าย</t>
  </si>
  <si>
    <t>ปรับปรุง ทรบ. บ้านเขาหิน อ่างเก็บน้ำคลองระโอก</t>
  </si>
  <si>
    <t>แพร่กระจายน้ำด้วยระบบท่อส่งน้ำท้ายอ่างเก็บน้ำคลองระโอก (ระยะที่3)</t>
  </si>
  <si>
    <t>ปรับปรุงท่อระบายน้ำพังราดใต้</t>
  </si>
  <si>
    <t>ขุดสระเก็บน้ำบ้านปากแพรก</t>
  </si>
  <si>
    <t>โครงการที่ 13</t>
  </si>
  <si>
    <t>โครงการเพิ่มประสิทธิภาพการผลิตและการตลาดสับปะรด</t>
  </si>
  <si>
    <t>การเพิ่มประสิทธิภาพการผลิตสับปะรด เพื่อลดต้นทุนการผลิตและเพิ่มคุณภาพผลผลิต</t>
  </si>
  <si>
    <t>ส่งเสริมการปฏิบัติทางการเกษตรที่ดี (GAP)</t>
  </si>
  <si>
    <t>การสร้างมูลค่าเพิ่มสับปะรดผลสด และสับปะรดแปรรูป</t>
  </si>
  <si>
    <t>การประชาสัมพันธ์ส่งเสริมการบริโภคสับปะรด</t>
  </si>
  <si>
    <t>โครงการที่ 14</t>
  </si>
  <si>
    <t>โครงการที่ 15</t>
  </si>
  <si>
    <t>โครงการที่ 16</t>
  </si>
  <si>
    <t>โครงการที่ 17</t>
  </si>
  <si>
    <t>โครงการพัฒนาเกษตรกรรมล้ำหน้าจังหวัดระยอง (สับปะรด)</t>
  </si>
  <si>
    <t>โครงการที่ 18</t>
  </si>
  <si>
    <t>โครงการที่ 19</t>
  </si>
  <si>
    <t>โครงการที่ 20</t>
  </si>
  <si>
    <t>โครงการที่ 21</t>
  </si>
  <si>
    <t>โครงการที่ 22</t>
  </si>
  <si>
    <t>โครงการที่ 24</t>
  </si>
  <si>
    <t>โครงการที่ 25</t>
  </si>
  <si>
    <t>โครงการพัฒนาเกษตรกรรมล้ำหน้าจังหวัดระยอง (ยางพารา)</t>
  </si>
  <si>
    <t>โครงการที่ 26</t>
  </si>
  <si>
    <t>โครงการที่ 27</t>
  </si>
  <si>
    <t>งบกระทรวง กรม</t>
  </si>
  <si>
    <t>โครงการที่ 1</t>
  </si>
  <si>
    <t>โครงการขุดลอกอ่างเก็บน้ำดอกกราย</t>
  </si>
  <si>
    <t>กรมชลประทาน</t>
  </si>
  <si>
    <t>โครงการที่ 2</t>
  </si>
  <si>
    <t>โครงการปรับปรุงระบบระบายน้ำคลองทับมา</t>
  </si>
  <si>
    <t>โครงการระบบสูบผันน้ำคลองสะพาน-อ่างเป็นน้ำประแสร์</t>
  </si>
  <si>
    <t>โครงการที่ 4</t>
  </si>
  <si>
    <t>โครงการที่ 5</t>
  </si>
  <si>
    <t>โครงการติดตั้งเครื่องสูบน้ำพร้อมระบบส่งน้ำ ขึ้นอ่างเก็บน้ำเขางวงช้าง หมู่ที่ ๗</t>
  </si>
  <si>
    <t>ตำบลชากบก อำเภอบ้านค่ายจังหวัดระยอง</t>
  </si>
  <si>
    <t>โครงการพัฒนาและถ่ายทอดเทคโนโลยีนิวเคลียร์เพื่อสนับสนุนเขตผลิตไม้ผลคุณภาพภาคตะวันออก</t>
  </si>
  <si>
    <t xml:space="preserve">สถาบันเทคโนโลยีนิวเคลียร์แห่งชาติ (องค์การมหาชน)  </t>
  </si>
  <si>
    <t>โครงการที่ 7</t>
  </si>
  <si>
    <t>ประตูระบายน้ำคลองระบายน้ำสาย 3</t>
  </si>
  <si>
    <t>คลองระบายน้ำท้ายอ่างเก็บน้ำดอกกราย</t>
  </si>
  <si>
    <t>ระบบส่งน้ำบ้านป่าหวาย-บ้านคลองขนุน</t>
  </si>
  <si>
    <t>ฝายบ้านเขาลอย</t>
  </si>
  <si>
    <t>คลองส่งน้ำนาตาขวัญ พร้อมอาคารประกอบ</t>
  </si>
  <si>
    <t>คลองน้ำโจน-ทุ่งควายกินพร้อมอาคารประกอบ</t>
  </si>
  <si>
    <t>คลองน้ำโจน-ท่ากะพักพร้อมอาคารประกอบ</t>
  </si>
  <si>
    <t>ฝายเต้าปูนหาย</t>
  </si>
  <si>
    <t>ฝายไร่ยาย</t>
  </si>
  <si>
    <t>ฝายประชาอาสา</t>
  </si>
  <si>
    <t>ฝายน้ำล้นพร้อมสะพานข้าม</t>
  </si>
  <si>
    <t>ฝายน้ำล้นคลองโพล้</t>
  </si>
  <si>
    <t>ฝายน้ำล้นคลองหนองเต่า</t>
  </si>
  <si>
    <t>ฝายน้ำล้นคลองโพล้ แห่งที่ 2</t>
  </si>
  <si>
    <t>ฝายน้ำล้นหนองเสม็ด</t>
  </si>
  <si>
    <t>สถานีสูบน้ำด้วยไฟฟ้าพร้อมระบบส่งน้ำบ้าน</t>
  </si>
  <si>
    <t>ชากบก-เขางวงช้าง</t>
  </si>
  <si>
    <t>สถานีสูบน้ำด้วยไฟฟ้าพร้อมระบบส่งน้ำบ้านค่าย-เขางวงช้าง</t>
  </si>
  <si>
    <t>สถานีสูบน้ำด้วยไฟฟ้าพร้อมระบบส่งน้ำบ้านหนองตะพาน</t>
  </si>
  <si>
    <t>สถานีสูบน้ำด้วยไฟฟ้าพร้อมระบบส่งน้ำบ้านชากวัง</t>
  </si>
  <si>
    <t xml:space="preserve">แก้มลิงหนองสบเสือ   </t>
  </si>
  <si>
    <t>แก้มลิงบึงจำรุง 2</t>
  </si>
  <si>
    <t>ประตูระบายน้ำวังหว้า</t>
  </si>
  <si>
    <t>ประตูระบายน้ำบ้านตาขัน</t>
  </si>
  <si>
    <t>ประตูระบายน้ำหนองน้ำเย็นพร้อมระบบส่งน้ำ</t>
  </si>
  <si>
    <t>ประตูระบายน้ำปากคลองหินพร้อมอาคารประกอบ</t>
  </si>
  <si>
    <t>ประตูระบายน้ำปลายคลองหินพร้อมอาคารประกอบ</t>
  </si>
  <si>
    <t>โครงการที่ 8</t>
  </si>
  <si>
    <t>ระบบส่งน้ำท้ายอ่างหนองปลาไหล - บ้านแม่น้ำคู้</t>
  </si>
  <si>
    <t>อาคารบังคับน้ำบ้านมะขามคู่</t>
  </si>
  <si>
    <t>เพิ่มประสิทธิภาพการเก็บกักอ่างเก็บน้ำคลองใหญ่</t>
  </si>
  <si>
    <t>อาคารบังคับน้ำซอย 8 พร้อมขุดลอก</t>
  </si>
  <si>
    <t>ระบบส่งน้ำอ่างเก็บน้ำคลองใหญ่ (คลองกะโห้)</t>
  </si>
  <si>
    <t>ฝายคลองระเวิง</t>
  </si>
  <si>
    <t>สถานีสูบน้ำด้วยไฟฟ้าพร้อมระบบส่งน้ำอ่างฯดอกกราย-พนานิคม (แผนบูรณาการฯ (สัปปะรด))</t>
  </si>
  <si>
    <t>สถานีสูบน้ำด้วยไฟฟ้าพร้อมระบบส่งน้ำอ่างฯดอกกราย-พนานิคม</t>
  </si>
  <si>
    <t>โครงการที่ 9</t>
  </si>
  <si>
    <t>โครงการพัฒนาเกษตรกรรมล้ำหน้าจังหวัดระยอง (สินค้าปศุสัตว์)</t>
  </si>
  <si>
    <t>อาคารบังคับน้ำบ้านศาลาน้ำลึก</t>
  </si>
  <si>
    <t>โครงการเพิ่มมูลค่าจากการทำผลิตภัณฑ์ยางพารา</t>
  </si>
  <si>
    <t>NA</t>
  </si>
  <si>
    <t>โครงการที่ 11</t>
  </si>
  <si>
    <t>ระบบส่งน้ำอ่างเก็บน้ำคลองใหญ่(คลองกะโห้)</t>
  </si>
  <si>
    <t>สถานีสูบน้ำด้วยไฟฟ้าพร้อมระบบส่งน้ำบ้านชากบก-เขางวงช้าง</t>
  </si>
  <si>
    <t>โครงการพัฒนาการท่องเที่ยวจังหวัดระยอง (เชิงเกษตร)</t>
  </si>
  <si>
    <t>โครงการพัฒนาการท่องเที่ยวจังหวัดระยอง (เชิงอุตสาหกรรม)</t>
  </si>
  <si>
    <t>โครงการพัฒนาพื้นที่ระเบียงเศรษฐกิจภาคตะวันออก (EEC) จังหวัดระยอง</t>
  </si>
  <si>
    <t>ขุดลอกอ่างเก็บน้ำดอกกราย</t>
  </si>
  <si>
    <t>เพิ่มความจุอ่างเก็บน้ำหนองปลาไหล</t>
  </si>
  <si>
    <t>อาคารบังคับน้ำในแม่น้ำระยอง</t>
  </si>
  <si>
    <t>ระบบผันน้ำจากอ่างเก็บน้ำคลองใหญ่มายังอ่างเก็บน้ำหนองปลาไหล</t>
  </si>
  <si>
    <t>ระบบสูบผันน้ำคลองสะพาน-อ่างประแสร์</t>
  </si>
  <si>
    <t>แก้ปัญหาคุณภาพน้ำด้านอุปโภคบริโภค จังหวัดระยอง</t>
  </si>
  <si>
    <t>ระบบผันน้ำจากอ่างเก็บน้ำคลองใหญ่ มายังอ่างเก็บน้ำหนองปลาไหล</t>
  </si>
  <si>
    <t>ระบบส่งน้ำสถานีสูบน้ำอ่างเก็บน้ำคลองใหญ่เติมเหนือฝายบ้านค่าย</t>
  </si>
  <si>
    <t>สนง.สหกรณ์จังหวัดระยอง</t>
  </si>
  <si>
    <t>โครงการลดต้นทุนการผลิตปุ๋ยเคมี ของสหกรณ์การเกษตรนิคมฯ ระยอง จำกัด</t>
  </si>
  <si>
    <t>1,00,000</t>
  </si>
  <si>
    <t>โครงการพัฒนาคุณภาพสินค้าเกษตรตามระบบคุณภาพและมาตรฐาน GAP</t>
  </si>
  <si>
    <t>โครงการศูนย์เรียนรู้การเพิ่มประสิทธิภาพการผลิตสินค้าเกษตร</t>
  </si>
  <si>
    <t>โครงการส่งเสริมเกษตรแบบแปลงใหญ่</t>
  </si>
  <si>
    <t>โครงการส่งเสริมและพัฒนาวิสาหกิจชุมชน</t>
  </si>
  <si>
    <t>โครงการตลาดเกษตรกร</t>
  </si>
  <si>
    <t>โครงการส่งเสริมเกษตรทฤษฎีใหม่และเกษตรกรรมยั่งยืน</t>
  </si>
  <si>
    <t>โครงการที่ 23</t>
  </si>
  <si>
    <t>โครงการส่งเสริมและพัฒนาศักยภาพองค์กรเกษตรกร</t>
  </si>
  <si>
    <t>โครงการอาสาสมัครเกษตรกร</t>
  </si>
  <si>
    <t>โครงการพัฒนาเกษตรกรเป็น Smart Farmer</t>
  </si>
  <si>
    <t>โครงการพัฒนาเกษตรกรรุ่นใหม่เป็น Smart Farmer</t>
  </si>
  <si>
    <t>โครงการบริหารจัดการเขตเกษตรเศรษฐกิจสำหรับสินค้าเกษตรที่สำคัญ</t>
  </si>
  <si>
    <t>งบองค์กรปกครองส่วนท้องถิ่น</t>
  </si>
  <si>
    <t>โครงการผันน้ำคลองกระเฉด - บ่อลูกรัง ตำบล   ทับมา อำเภอเมืองระยอง จังหวัดระยอง</t>
  </si>
  <si>
    <t>องค์การบริหารส่วนจังหวัดระยอง</t>
  </si>
  <si>
    <t>โครงการงานระบายน้ำคลองทับมา -  ท่าบรรทุก</t>
  </si>
  <si>
    <t xml:space="preserve"> องค์การบริหารส่วนจังหวัดระยอง</t>
  </si>
  <si>
    <t xml:space="preserve">องค์การบริหารส่วนจังหวัดระยอง </t>
  </si>
  <si>
    <t>งบภาคเอกชน</t>
  </si>
  <si>
    <t>โครงการธนาคารปู บริเวณอ่าวเพ กลุ่มดำหอย</t>
  </si>
  <si>
    <t>กลุ่มบริษัท ปตท.</t>
  </si>
  <si>
    <t>โครงการแปลงหอย บริเวณอ่าวบ้านเพ กลุ่มดำหอ</t>
  </si>
  <si>
    <t>โครงการซั้งกอ กลุ่มประมงคอกแหลมเทียน</t>
  </si>
  <si>
    <t>รวม</t>
  </si>
  <si>
    <t>ประเด็นยุทธศาสตร์/โครงการ (8)</t>
  </si>
  <si>
    <t>แหล่ง งปม. (9)</t>
  </si>
  <si>
    <t>ผลผลิต (10)</t>
  </si>
  <si>
    <t>หน่วยดำเนินการ (11)</t>
  </si>
  <si>
    <t>โครงการเพิ่มประสิทธิภาพการผลิตผลไม้ครบวงจร</t>
  </si>
  <si>
    <t>จัดเก็บข้อมูลไม้ผลเศรษฐกิจจังหวัดระยอง (ทุเรียน,มังคุด,เงาะ,ลองกอง,ขนุน และลำไย)</t>
  </si>
  <si>
    <t>การส่งเสริมและกระจายสับปะรดเพื่อการบริโภคผลสด</t>
  </si>
  <si>
    <t>กิจกรรมหลักที่ 13.4</t>
  </si>
  <si>
    <r>
      <t>ประเด็นยุทธศาสตร์ที่ 2</t>
    </r>
    <r>
      <rPr>
        <sz val="16"/>
        <color theme="1"/>
        <rFont val="TH SarabunPSK"/>
        <family val="2"/>
      </rPr>
      <t xml:space="preserve"> : พัฒนาศักยภาพการท่องเที่ยวให้เติบโตควบคู่กับภาคการเกษตรและภาคอุตสาหกรรมอย่างมีคุณภาพและยั่งยืน</t>
    </r>
  </si>
  <si>
    <t>ประเด็นยุทธศาสตร์ที่ 2</t>
  </si>
  <si>
    <t>โครงการฟื้นฟูแหล่งท่องเที่ยวเก่าและพัฒนาแหล่งท่องเที่ยวใหม่</t>
  </si>
  <si>
    <t>สำนักงานวัฒนธรรมจังหวัดระยอง</t>
  </si>
  <si>
    <t>ส่งเสริมและสนับสนุนการปรับปรุงภูมิทัศน์แหล่งท่องเที่ยวเชิงวัฒนธรรม ตำบลสองสลึง อำเภอแกลง จังหวัดระยอง</t>
  </si>
  <si>
    <t>ปรับปรุงพัฒนาวังสามพญา สถานที่ศักดิ์สิทธิภายในวัดละหารไร่ ตำบลหนองละลอก</t>
  </si>
  <si>
    <t xml:space="preserve">ก่อสร้างปรับปรุงถนน ทางเท้า และทางจักรยาน ถนนเลียบชายหาดแหลมเจริญ  </t>
  </si>
  <si>
    <t xml:space="preserve">โครงการพัฒนาสิ่งอำนวยความสะดวกด้านการท่องเที่ยวให้ได้มาตรฐาน </t>
  </si>
  <si>
    <t>ก่อสร้างห้องน้ำบริเวณแหล่งท่องเที่ยวทุ่งโปรงทองพร้อมสะพานทางเข้าสำหรับผู้ด้วยโอกาส</t>
  </si>
  <si>
    <t xml:space="preserve">ก่อสร้างลานพักรถแอสฟัลท์ติกคอนกรีต สำหรับนักท่องเที่ยวบริเวณหน้าวัดวังหว้า  </t>
  </si>
  <si>
    <t xml:space="preserve">ก่อสร้างเส้นทางจักรยานตำบลตะพง หมู่ที่ 1 ,2  และ 3 ตำบลบ้านแลง อำเภอเมืองระยอง  </t>
  </si>
  <si>
    <t xml:space="preserve">โครงการส่งเสริมการตลาดและประชาสัมพันธ์การท่องเที่ยวจังหวัดระยอง </t>
  </si>
  <si>
    <t>สำนักงานการท่องเที่ยวและกีฬาจังหวัดระยอง</t>
  </si>
  <si>
    <t>ส่งเสริมการท่องเที่ยวคาร์บอนต่ำในพื้นที่นำร่องจังหวัดระยอง</t>
  </si>
  <si>
    <t>สำนักงานทรัพยากรธรรมชาติและสิ่งแวดล้อมจังหวัดระยอง</t>
  </si>
  <si>
    <t>ประชาสัมพันธ์แหล่งท่องเที่ยวจังหวัดระยอง</t>
  </si>
  <si>
    <t>สำนักงานจังหวัดระยอง</t>
  </si>
  <si>
    <t>เผยแพร่ประชาสัมพันธ์แหล่งท่องเที่ยวในกลุ่มนักท่องเที่ยวรัสเซียและจีน เพื่อส่งเสริมการท่องเที่ยวในอุทยานแห่งชาติเขาแหลมหญ้า – หมู่เกาะเสม็ด</t>
  </si>
  <si>
    <t>อุทยานแห่งชาติเขาแหลมหญ้า - หมู่เกาะเสม็ด</t>
  </si>
  <si>
    <t xml:space="preserve">โครงการส่งเสริมการท่องเที่ยวเชิงวัฒนธรรม จังหวัดระยอง </t>
  </si>
  <si>
    <t>สร้างความปลอดภัยและเพิ่มศักยภาพการท่องเที่ยวต้อนรับการเปิดเสรีอาเซียน อุทยานแห่งชาติเขาชะเมา-เขาวง</t>
  </si>
  <si>
    <t>อุทยานแห่งชาติเขาชะเมา – เขาวง</t>
  </si>
  <si>
    <t>ติดตั้งระบบกล้องวงจรปิด (CCTV) เพิ่มประสิทธิภาพความมั่นคงปลอดภัยในชีวิตและทรัพย์สิน ในเขตพื้นที่อุทยานแห่งชาติเขาแหลมหญ้า – หมู่เกาะเสม็ด ระยะที่ 2</t>
  </si>
  <si>
    <t>โครงการสร้างจิตสำนึกเพื่ออนุรักษ์ทรัพยากรด้านการท่องเที่ยว</t>
  </si>
  <si>
    <t>เก็บขยะใต้ทะเลฟื้นฟูความสมดุลสู่ธรรมชาติในเขตอุทยานแห่งชาติเขาแหลมหญ้า</t>
  </si>
  <si>
    <t>บริหารจัดการทรัพยากรทางทะเลและชายฝั่งจังหวัดระยองโดยการมีส่วนร่วมเพื่อการพัฒนาอย่างยั่งยืน</t>
  </si>
  <si>
    <t>สำนักบริหารทรัพยากรทางทะเลและชายฝั่งที่ 1</t>
  </si>
  <si>
    <t>ตำรวจภูธรจังหวัดระยอง</t>
  </si>
  <si>
    <t>เทศบาลตำบลเนินฆ้อ</t>
  </si>
  <si>
    <t xml:space="preserve">สำนักงานเกษตรจังหวัดระยอง </t>
  </si>
  <si>
    <t>จัดทำออกแบบบรรจุภัณฑ์และผลิตภัณฑ์สินค้าเกษตรในแหล่งท่องเที่ยวเชิงเกษตร</t>
  </si>
  <si>
    <t>เทศบาลตำบลบ้านเพ</t>
  </si>
  <si>
    <t>ปรับปรุงภูมิทัศน์ บริเวณหัวแหลมปากคลองแกลง หมู่ที่ 6 ตำบลแกลง อำเภอเมืองระยอง จังหวัดระยอง</t>
  </si>
  <si>
    <t>ปรับปรุงภูมิทัศน์บริเวณที่ทิ้งขยะ หมู่ ๖ให้เป็นสถานที่พักผ่อนในชุมชน</t>
  </si>
  <si>
    <t>การขับเคลื่อนเครือข่ายการท่องเที่ยวโดยชุมชนจังหวัดระยอง</t>
  </si>
  <si>
    <t>ท่องเที่ยววิถีชุมชนเก๋ไก๋ สไตล์ระยอง</t>
  </si>
  <si>
    <t>สำนักงานพัฒนาชุมชนจังหวัดระยอง</t>
  </si>
  <si>
    <t>เทศบาลนครระยอง</t>
  </si>
  <si>
    <t>โครงการที่ 28</t>
  </si>
  <si>
    <t>โครงการพัฒนาพื้นที่ป่าชายเลนปากแม่น้ำระยองเพื่อเป็นแหล่งเรียนรู้ และการท่องเที่ยวเชิงนิเวศป่าชายเลน เทศบาลนครระยอง</t>
  </si>
  <si>
    <t>โครงการที่ 30</t>
  </si>
  <si>
    <t>โครงการที่ 31</t>
  </si>
  <si>
    <t>โครงการที่ 32</t>
  </si>
  <si>
    <t>โครงการที่ 33</t>
  </si>
  <si>
    <t>โครงการที่ 35</t>
  </si>
  <si>
    <t>โครงการที่ 36</t>
  </si>
  <si>
    <t>โครงการที่ 37</t>
  </si>
  <si>
    <t>สำนักงานการท่องเที่ยวและกีฬา จังหวัดระยอง</t>
  </si>
  <si>
    <t>โครงการที่ 38</t>
  </si>
  <si>
    <t>โครงการที่ 39</t>
  </si>
  <si>
    <t>โครงการที่ 40</t>
  </si>
  <si>
    <t>โครงการที่ 41</t>
  </si>
  <si>
    <t>โครงการที่ 42</t>
  </si>
  <si>
    <t>อำเภอเขาชะเมา</t>
  </si>
  <si>
    <t>โครงการที่ 43</t>
  </si>
  <si>
    <t>โครงการที่ 44</t>
  </si>
  <si>
    <t>โครงการที่ 45</t>
  </si>
  <si>
    <t>โครงการที่ 46</t>
  </si>
  <si>
    <t>โครงการที่ 47</t>
  </si>
  <si>
    <t>ต.ห้วยทับมอญ อ.เขาชะเมา จ.ระยอง</t>
  </si>
  <si>
    <t>เทศบาลเมืองมาบตาพุด</t>
  </si>
  <si>
    <t>ปรับปรุงภูมิทัศน์และแหล่งท่องเที่ยวบริเวณชายหาดพลา หมู่ที่ 2 ตำบลพลา อำเภอบ้านฉาง จังหวัดระยอง</t>
  </si>
  <si>
    <t>ก่อสร้างถนนคอนกรีตเสริมเหล็กและลานจอดรถคอนกรีตเสริมเหล็กบริเวณชายหาดพลา ตำบลพลา อำเภอบ้านฉาง จังหวัดระยอง</t>
  </si>
  <si>
    <t>ติดตั้งกล้องโทรทัศน์วงจรปิด CCTV บริเวณชายหาดพลา หมู่ที่ 2 ตำบลพลา อำเภอบ้านฉาง จังหวัดระยอง</t>
  </si>
  <si>
    <t>จำนวน 3 โครงการ</t>
  </si>
  <si>
    <t xml:space="preserve">โครงการที่ 1 </t>
  </si>
  <si>
    <t>โครงการพัฒนาและปรับปรุงแหล่งภูมิทัศน์บริเวณอนุสรณ์เรือหลวงประแสเพื่อส่งเสริมการท่องเที่ยวอย่างยั่งยืน</t>
  </si>
  <si>
    <t xml:space="preserve">กรมการท่องเที่ยว </t>
  </si>
  <si>
    <t>โครงการพัฒนาและปรับปรุงเส้นทางของศูนย์บริการการพัฒนาปลวกแดงตามพระราชดำริจังหวัดระยอง สู่แหล่งท่องเที่ยวเชิงเกษตรครบวงจร</t>
  </si>
  <si>
    <t xml:space="preserve">กระทรวงเกษตรและสหกรณ์ </t>
  </si>
  <si>
    <t>โครงการพัฒนาถนนเพื่อการท่องเที่ยวเชิงอนุรักษ์อำเภอบ่อทอง จังหวัดชลบุรี - อำเภอเขาชะเมา จังหวัดระยอง - อำเภอแก่งหางแมว จังหวัดจันทบุรี</t>
  </si>
  <si>
    <t xml:space="preserve">กรมทางหลวง </t>
  </si>
  <si>
    <t>กรมส่งเสริมการปกครองท้องถิ่น</t>
  </si>
  <si>
    <t>จำนวน 6 โครงการ</t>
  </si>
  <si>
    <t>โครงการส่งเสริม "การท่องเที่ยวจังหวัดระยอง"</t>
  </si>
  <si>
    <t>โครงการศึกษาออกแบบการพัฒนาแหล่งท่องเทียวตามรอยหมุดกวีสุนทรภู่ (ตอนนิราศเมือง  แกลง)</t>
  </si>
  <si>
    <t>โครงการบริหารจัดการน้ำบนเกาะเสม็ด</t>
  </si>
  <si>
    <t>โครงการพัฒนาแหล่งท่องเที่ยวเชิงนิเวศบึงสำนักใหญ่</t>
  </si>
  <si>
    <t>เทศบาลตำบลสุนทรภู่</t>
  </si>
  <si>
    <t>โครงการก่อสร้างสะพานข้ามแม่น้ำประแสตอนบนพร้อมถนนเชิงลาด</t>
  </si>
  <si>
    <t>โครงการก่อสร้างถนนคอนกรีตเสริมเหล็กและปรับปรุงภูมิทัศน์ สายเรียบชายหาดทุ่งคา ระยะทาง 2+410 กม. หมู่ที่ 4, หมู่ที่ 8 ตำบลเนินฆ้อ อำเภอแกลง จังหวัดระยอง</t>
  </si>
  <si>
    <t>โครงการก่อสร้างจุดพักรถบ้านเพ</t>
  </si>
  <si>
    <t>โครงการจ้างสำรวจและออกแบบปรับปรุงภูมิทัศน์ย่านเมืองเก่าระยอง</t>
  </si>
  <si>
    <t>โครงการศึกษาความเหมาะสม ศึกษาผลกระทบสิ่งแวดล้อม และสำรวจออกแบบรายละเอียดการปรับปรุงภูมิทัศน์ชายหาดแหลมเจริญเพื่อรองรับกิจกรรมชุมชนและการท่องเที่ยว เทศบาลนครระยอง</t>
  </si>
  <si>
    <t>โครงการศึกษาจัดทำแผนแม่บทและสำรวจออกแบบรายละเอียดและวิเคราะห์ผลกระทบสิ่งแวดล้อม ในขั้นรายละเอียด (EIA) ถนนเฉลิมบูรพาชลทิต (ระยะที่ 2)</t>
  </si>
  <si>
    <t>งบเอกชน</t>
  </si>
  <si>
    <t>โครงการจัดวางปะการังเทียมเพื่อเป็นแหล่งท่องเที่ยวดำน้ำในพื้นที่เกาะเสม็ด</t>
  </si>
  <si>
    <t>บริษัท ปตท.สำรวจและผลิตปิโตรเลียม จำกัด (มหาชน)</t>
  </si>
  <si>
    <t>โครงการจัดทำระบบบำบัดน้ำเสียแยกรวมกับผู้ประกอบการในแหล่งท่องเที่ยวอ่าวต่างๆ</t>
  </si>
  <si>
    <t>รวมงบประมาณทั้งสิ้น</t>
  </si>
  <si>
    <t>ก่อสร้างสะพานทางเดินพร้อมศาลาที่พักตามแนวคลองสาธารณะ และสะพานแขวนศึกษาแหล่งธรรมชาติป่าชายเลน และส่งเสริมการท่องเที่ยว หมู่ที่ ๒,๗</t>
  </si>
  <si>
    <r>
      <t>ประเด็นยุทธศาสตร์ที่ 3</t>
    </r>
    <r>
      <rPr>
        <sz val="16"/>
        <color theme="1"/>
        <rFont val="TH SarabunPSK"/>
        <family val="2"/>
      </rPr>
      <t xml:space="preserve"> : ส่งเสริมการพัฒนาภาคอุตสาหกรรมเข้าสู่อุตสาหกรรมเชิงนิเวศน์ ควบคู่กับการรับผิดชอบต่อสังคม</t>
    </r>
  </si>
  <si>
    <t>ประเด็นยุทธศาสตร์ที่ 3</t>
  </si>
  <si>
    <t>โครงการสนับสนุนการดำเนินการที่มีความรับผิดชอบต่อสังคมและเป็นมิตรต่อสิ่งแวดล้อม</t>
  </si>
  <si>
    <t xml:space="preserve"> พัฒนาผู้ประกอบการใช้เทคโนโลยีสะอาด (Cleaner Technology)</t>
  </si>
  <si>
    <t>สำนักงานอุตสาหกรรมจังหวัดระยอง</t>
  </si>
  <si>
    <t xml:space="preserve"> ส่งเสริมการแสดงความรับผิดชอบต่อสังคมให้สถานประกอบการและชุมชน (CSR) พื้นที่ จังหวัดระยอง</t>
  </si>
  <si>
    <t xml:space="preserve"> ใช้ประโยชน์จากความหลากหลายทางชีวภาพเพื่ออุตสาหกรรมสะอาด  </t>
  </si>
  <si>
    <t>ปรับปรุงภูมิทัศน์และออกแบบการเพิ่มพื้นที่สีเขียวเพื่อนันทนาการ พื้นที่โล่ง และพื้นที่แนวป้องกันมลพิษ (Buffer Zone) ในพื้นที่เมืองอุตสาหกรรมเชิงนิเวศ</t>
  </si>
  <si>
    <t xml:space="preserve">โครงการที่ 2 </t>
  </si>
  <si>
    <t>โครงการเพิ่มศักยภาพขีดความสามารถผู้ประกอบขนาดเล็กและขนาดย่อม</t>
  </si>
  <si>
    <t xml:space="preserve"> เพิ่มศักยภาพของ SMEs สาขาภาคการผลิตในภูมิภาคและท้องถิ่นด้านโลจิสติกส์</t>
  </si>
  <si>
    <t>พัฒนาผู้ประกอบการ SMEs กลุ่มภาคตะวันออกสู่ประชาคมอาเซียน</t>
  </si>
  <si>
    <t xml:space="preserve">โครงการที่ 3 </t>
  </si>
  <si>
    <t>จัดตั้งศูนย์บัญชาการตอบโต้สาธารณภัยและอุบัติภัยจังหวัดระยอง</t>
  </si>
  <si>
    <t>สำนักงานป้องกันและบรรเทาฯ</t>
  </si>
  <si>
    <t>ระยองปลอดภัย</t>
  </si>
  <si>
    <t>โครงการระยองมุ่งสู่อุตสาหกรรมเชิงนิเวศน์</t>
  </si>
  <si>
    <t>โรงงานอุตสาหกรรม สานอาสาร่วมพัฒนาอุตสาหกรรมสู่การเป็นเมืองอุตสาหกรรมเชิงนิเวศ</t>
  </si>
  <si>
    <t>โครงการ ที่ 5</t>
  </si>
  <si>
    <t>โครงการพัฒนาบุคลากรเพื่อรองรับการเจริญเติบโตทางเศรษฐกิจ</t>
  </si>
  <si>
    <t>พัฒนาบุคลากร เพื่อรองรับโครงการพัฒนาระเบียงเศรษฐกิจภาคตะวันออก EEC</t>
  </si>
  <si>
    <t>ศูนย์อาชีวศึกษาภาคตะวันออก</t>
  </si>
  <si>
    <t>พัฒนาบุคลากรสนับสนุนอุตสาหกรรม ปิโตรเคมี เคมีภัณฑ์ ชิ้นส่วน ยานยนต์ และโลหะ</t>
  </si>
  <si>
    <t>โครงการส่งเสริมนวัตกรรม เพื่อยกระดับการผลิต</t>
  </si>
  <si>
    <t>พัฒนานวัตกรรม กระบวนการหรือผลิตภัณฑ์ที่ผลกระทบต่อสิ่งแวดล้อมต่ำ</t>
  </si>
  <si>
    <t>โครงการจัดการมลพิษทางอากาศและเสียงในพื้นที่วิกฤต</t>
  </si>
  <si>
    <t>กรมควบคุมมลพิษ</t>
  </si>
  <si>
    <t>โครงการศึกษาความสามารถในการรองรับ สารอินทรีย์ระเหยง่าย (VOCs) ในจังหวัดระยอง</t>
  </si>
  <si>
    <t>โครงการพัฒนาชุมชนเชิงนิเวศ</t>
  </si>
  <si>
    <t>กรมส่งเสริมคุณภาพสิ่งแวดล้อม</t>
  </si>
  <si>
    <t>โครงการธรรมาภิบาลสิ่งแวดล้อมสถานประกอบการอุตสาหกรรม</t>
  </si>
  <si>
    <t xml:space="preserve">กรมโรงงานอุตสาหกรรม </t>
  </si>
  <si>
    <t>โครงการศึกษาการจัดทำแนวทางการบริหารจัดการของเสียทั้งระบบอย่างยั่งยืน</t>
  </si>
  <si>
    <t xml:space="preserve">กรมส่งเสริมการปกครองส่วนท้องถิ่น </t>
  </si>
  <si>
    <t xml:space="preserve">โครงการที่ 6 </t>
  </si>
  <si>
    <t>โครงการศึกษาบริหารจัดการกากของเสียงอันตรายจากอุตสาหกรรมครบวงจร (อก.)</t>
  </si>
  <si>
    <t>จำนวน 5 โครงการ</t>
  </si>
  <si>
    <r>
      <t>โครงการที่ 2</t>
    </r>
    <r>
      <rPr>
        <sz val="13"/>
        <color theme="1"/>
        <rFont val="TH SarabunPSK"/>
        <family val="2"/>
      </rPr>
      <t xml:space="preserve"> </t>
    </r>
  </si>
  <si>
    <t>โครงการก่อสร้างศูนย์การเรียนรู้ “ระยองเมืองอุตสาหกรรมเชิงนิเวศ”</t>
  </si>
  <si>
    <r>
      <t>โครงการที่ 3</t>
    </r>
    <r>
      <rPr>
        <sz val="13"/>
        <color theme="1"/>
        <rFont val="TH SarabunPSK"/>
        <family val="2"/>
      </rPr>
      <t xml:space="preserve"> </t>
    </r>
  </si>
  <si>
    <t>โครงการศึกษาเพื่อจัดหาและบริหารจัดการที่แนวกันชน (Buffer Zone)</t>
  </si>
  <si>
    <r>
      <t>โครงการที่ 4</t>
    </r>
    <r>
      <rPr>
        <sz val="13"/>
        <color theme="1"/>
        <rFont val="TH SarabunPSK"/>
        <family val="2"/>
      </rPr>
      <t xml:space="preserve"> </t>
    </r>
  </si>
  <si>
    <t>โครงการจัดตั้งระบบและพัฒนาศูนย์เชื่อมต่อข้อมูลระบบตรวจวัดคุณภาพน้ำเพื่อการเตือนภัยแบบอัตโนมัติในเขตเทศบาลเมืองมาบตาพุด</t>
  </si>
  <si>
    <t>โครงการจัดทำฐานข้อมูลด้านเศรษฐกิจสังคมและสิ่งแวดล้อมด้วยระบบสารสนเทศภูมิศาสตร์ (GIS)</t>
  </si>
  <si>
    <t>จำนวน 1 โครงการ</t>
  </si>
  <si>
    <t>โครงการส่งเสริมผู้ประกอบการคัดแยกขยะ และนำขยะเปียกมาจัดทำปุ๋ยชีวภาพและก๊าชชีวภาพหมุนเวียนใช้ในสถานประกอบการ</t>
  </si>
  <si>
    <t>บริษัท พีทีที โกลบอล จำกัด</t>
  </si>
  <si>
    <r>
      <t xml:space="preserve">ประเด็นยุทธศาสตร์ที่ 4 : </t>
    </r>
    <r>
      <rPr>
        <sz val="16"/>
        <color theme="1"/>
        <rFont val="TH SarabunPSK"/>
        <family val="2"/>
      </rPr>
      <t>อนุรักษ์ ฟื้นฟู และควบคุมการใช้ทรัพยากรธรรมชาติและสิ่งแวดล้อมบนพื้นฐานของการมีส่วนร่วม</t>
    </r>
  </si>
  <si>
    <t>ประเด็นยุทธศาสตร์ที่ 4</t>
  </si>
  <si>
    <r>
      <t>โครงการที่ 1</t>
    </r>
    <r>
      <rPr>
        <b/>
        <sz val="13"/>
        <color theme="1"/>
        <rFont val="TH SarabunPSK"/>
        <family val="2"/>
      </rPr>
      <t xml:space="preserve"> </t>
    </r>
  </si>
  <si>
    <t xml:space="preserve">โครงการอนุรักษ์ฟื้นฟูและพัฒนาทรัพยากรน้ำ </t>
  </si>
  <si>
    <t>ขุดลอกคลองตาอ๋วน หมู่ที่ 1 ตำบลทางเกวียน อำเภอแกลง จังหวัดระยอง</t>
  </si>
  <si>
    <t>ขุดลอกคลองสุขไพรวัน หมู่ที่ 3,2 ตำบลกองดิน อำเภอแกลง  จังหวัดระยอง</t>
  </si>
  <si>
    <t>บำรุงรักษาและพัฒนาสระอโนดาด หมู่ที่ 4 ตำบลเพ อำเภอเมืองระยอง จังหวัดระยอง</t>
  </si>
  <si>
    <t>โครงการฟื้นฟู และเฝ้าระวังคุณภาพน้ำแหล่งน้ำ</t>
  </si>
  <si>
    <t>ฟื้นฟูคุณภาพแหล่งน้ำและเพิ่มศักยภาพเครือข่ายเฝ้าระวังคุณภาพสิ่งแวดล้อมจังหวัดระยอง</t>
  </si>
  <si>
    <t xml:space="preserve"> </t>
  </si>
  <si>
    <t xml:space="preserve"> ฟื้นฟูคุณภาพแหล่งน้ำและเพิ่มศักยภาพเครือข่ายเฝ้าระวังคุณภาพสิ่งแวดล้อมจังหวัดระยอง</t>
  </si>
  <si>
    <t>เฝ้าระวังติดตามตรวจสอบและวิเคราะห์คุณภาพแหล่งน้ำจังหวัดระยอง</t>
  </si>
  <si>
    <t>โครงการเพิ่มพื้นที่สีเขียวให้พื้นที่ป่าจังหวัดระยอง</t>
  </si>
  <si>
    <t>อนุรักษ์ฟื้นฟูป่าแหล่งต้นน้ำ เพื่อเพิ่มพื้นที่สีเขียวจังหวัดระยอง</t>
  </si>
  <si>
    <t>โครงการตั้งรับ ปรับตัวเพื่อรองรับการเปลี่ยนแปลงสภาพภูมิอากาศ จังหวัดระยอง</t>
  </si>
  <si>
    <t>สร้างความร่วมมือด้านทรัพยากรธรรมชาติและสิ่งแวดล้อมเพื่อรองรับการเปลี่ยนแปลงสภาพภูมิอากาศจังหวัดระยอง</t>
  </si>
  <si>
    <t>พัฒนาผืนป่าต้นน้ำประแสร์รองรับการเปลี่ยนแปลงสภาพภูมิอากาศ</t>
  </si>
  <si>
    <t xml:space="preserve">โครงการที่ 5  </t>
  </si>
  <si>
    <t>พัฒนาและฟื้นฟูทรัพยากรชายฝั่งโดยชุมชนมีส่วนร่วม</t>
  </si>
  <si>
    <t>ฟื้นฟูระบบนิเวศทรัพยากรชายฝั่งทะเลแบบธรรมชาติช่วยธรรมชาติ</t>
  </si>
  <si>
    <t>อนุรักษ์และฟื้นฟูแหล่งปะการังธรรมชาติและป่าชายเลนเพื่อการท่องเที่ยวจังหวัดระยอง</t>
  </si>
  <si>
    <t>สำนักงานบริหารจัดการทรัพยากรทางทะเลและชายฝั่งที่ 1</t>
  </si>
  <si>
    <t>โครงการแก้ไขปัญหาช้างป่าอย่างยั่งยืน</t>
  </si>
  <si>
    <t>เพิ่มประสิทธิ์ภาพการป้องกันรักษาป่าและการเฝ้าระวังช้างป่าออกนอกพื้นที่อนุรักษ์</t>
  </si>
  <si>
    <t xml:space="preserve">โครงการที่ 7 </t>
  </si>
  <si>
    <t>บริหารจัดการขยะในจังหวัดระยองอย่างถูกต้องตามหลักสุขาภิบาล</t>
  </si>
  <si>
    <t>ผลิตสื่อและอุปกรณ์ให้ความรู้ประชาชนเกี่ยวกับการบริหารจัดการขยะและสนับสนุนอุปกรณ์การเก็บและคัดแยกขยะมูลฝอย</t>
  </si>
  <si>
    <t>จัดการของเสียแบบครบวงจรและแปลงเป็นพลังงาน</t>
  </si>
  <si>
    <t>โครงการสร้างจิตสำนึกอย่างมีส่วนร่วมเพื่อดูแลรักษาสิ่งแวดล้อม</t>
  </si>
  <si>
    <t>สร้างจิตสำนึกการมีส่วนร่วมในการจัดการทรัพยากรธรรมชาติและสิ่งแวดล้อมจังหวัดระยอง</t>
  </si>
  <si>
    <t>สร้างจิตสำนึกพิทักษ์รักษ์ธรรมชาติและสิ่งแวดล้อมจังหวัดระยอง</t>
  </si>
  <si>
    <t>เสริมสร้างความมั่นคงด้านทรัพยากรทางทะเลและชายฝั่งจังหวัดระยองโดยชุมชนมีส่วนร่วม</t>
  </si>
  <si>
    <t>สำนักงานบริหารจัดการทรัพยากรทางทะเลและชายฝั่งที่1</t>
  </si>
  <si>
    <t xml:space="preserve">โครงการที่ 9 </t>
  </si>
  <si>
    <t>จัดตั้งกลุ่มเครือข่ายอาสาสมัครเยาวชนรักษ์สิ่งแวดล้อมจังหวัดระยอง</t>
  </si>
  <si>
    <t>อนุรักษ์ ฟื้นฟู ทรัพยากรธรรมชาติและความหลากหลายทางชีวภาพ</t>
  </si>
  <si>
    <t>การใช้พลังงานทดแทนรองรับการเปลี่ยนแปลงสภาพภูมิอากาศ</t>
  </si>
  <si>
    <t>โครงการอนุรักษ์พันธุกรรมพืชอันเนื่องมาจากพระราชดำริ สมเด็จพระเทพรัตนราชสุดาฯ สยามบรมราชกุมารี (อพ.สธ.)</t>
  </si>
  <si>
    <t>สวนพฤกษศาสตร์ระยอง</t>
  </si>
  <si>
    <r>
      <t>โครงการที่ 1</t>
    </r>
    <r>
      <rPr>
        <sz val="13"/>
        <color rgb="FF000000"/>
        <rFont val="TH SarabunPSK"/>
        <family val="2"/>
      </rPr>
      <t xml:space="preserve"> </t>
    </r>
  </si>
  <si>
    <t>โครงการอนุรักษ์ฟื้นฟูแหล่งน้ำคลองหิน</t>
  </si>
  <si>
    <t>สำนักงานทรัพยากรน้ำ ภาค 6 (ระยอง)</t>
  </si>
  <si>
    <r>
      <t>โครงการที่ 2</t>
    </r>
    <r>
      <rPr>
        <sz val="13"/>
        <color rgb="FF000000"/>
        <rFont val="TH SarabunPSK"/>
        <family val="2"/>
      </rPr>
      <t xml:space="preserve"> </t>
    </r>
  </si>
  <si>
    <t>โครงการอนุรักษ์ฟื้นฟูแหล่งน้ำเขาจอมแห–เขานั่งยอง</t>
  </si>
  <si>
    <r>
      <t>โครงการที่ 3</t>
    </r>
    <r>
      <rPr>
        <sz val="13"/>
        <color rgb="FF000000"/>
        <rFont val="TH SarabunPSK"/>
        <family val="2"/>
      </rPr>
      <t xml:space="preserve"> </t>
    </r>
  </si>
  <si>
    <t>โครงการอนุรักษ์ฟื้นฟูแหล่งน้ำคลองห้วยมะหาด - คลองพยูน หมู่ที่ 2, 4, 6, 7 ตำบลบ้านฉาง อำเภอบ้านฉาง จังหวัดระยอง</t>
  </si>
  <si>
    <r>
      <t>โครงการที่ 4</t>
    </r>
    <r>
      <rPr>
        <sz val="13"/>
        <color rgb="FF000000"/>
        <rFont val="TH SarabunPSK"/>
        <family val="2"/>
      </rPr>
      <t xml:space="preserve"> </t>
    </r>
  </si>
  <si>
    <t>โครงการอนุรักษ์ฟื้นฟูแหล่งน้ำเขาประทุม หมู่ที่ 4  ตำบลเขาน้อย อำเภอเขาชะเมา จังหวัดระยอง</t>
  </si>
  <si>
    <r>
      <t>โครงการที่ 5</t>
    </r>
    <r>
      <rPr>
        <sz val="13"/>
        <color rgb="FF000000"/>
        <rFont val="TH SarabunPSK"/>
        <family val="2"/>
      </rPr>
      <t xml:space="preserve"> </t>
    </r>
  </si>
  <si>
    <t>โครงการอนุรักษ์ฟื้นฟูคลองกระเฉท - คลองทับมา หมู่ที่ 3, 4, 7, 8 ตำบลมาบข่า อำเภอนิคมพัฒนา จังหวัดระยอง</t>
  </si>
  <si>
    <r>
      <t>โครงการที่ 6</t>
    </r>
    <r>
      <rPr>
        <sz val="13"/>
        <color rgb="FF000000"/>
        <rFont val="TH SarabunPSK"/>
        <family val="2"/>
      </rPr>
      <t xml:space="preserve"> </t>
    </r>
  </si>
  <si>
    <t>โครงการอนุรักษ์ฟื้นฟูแหล่งน้ำคลองใหญ่ หมู่ที่ 3, 4, 5 ตำบลเชิงเนิน อำเภอเมือง จังหวัดระยอง</t>
  </si>
  <si>
    <t>โครงการก่อสร้างระบบรวบรวมและระบบบำบัดน้ำเสียรวมอำเภอปลวกแดง</t>
  </si>
  <si>
    <t>โครงการเพิ่มประสิทธิภาพระบบบริหารจัดการน้ำเสียในพื้นที่เขตควบคุมมลพิษ จังหวัดระยอง</t>
  </si>
  <si>
    <t>โครงการพัฒนาแหล่งน้ำบาดาลเพื่อแก้ไขปัญหา</t>
  </si>
  <si>
    <t>การขาดแคลนน้ำอุปโภค บริโภค</t>
  </si>
  <si>
    <t>สำนักงานทรัพยากรน้ำบาดาล เขต 9 ระยอง</t>
  </si>
  <si>
    <t>โครงการพัฒนาแหล่งน้ำบาดาลเพื่อสนับสนุนน้ำดื่มสะอาดให้กับโรงเรียนทั่วประเทศ</t>
  </si>
  <si>
    <t>โครงการพัฒนาแหล่งน้ำบาดาลเพื่อการเกษตรในพื้นที่ประสบภัยแล้ง</t>
  </si>
  <si>
    <t>โครงการอนุรักษ์ฟื้นฟูอ่างเก็บน้ำเกาะเสม็ด</t>
  </si>
  <si>
    <t>โครงการอนุรักษ์ฟื้นฟูหนองพลง หมู่ที่ 7,8 ต.พังราด อ.แกลง จ.ระยอง</t>
  </si>
  <si>
    <t>ต.สำนักท้อน อ.บ้านฉาง จ.ระยอง</t>
  </si>
  <si>
    <t>โครงการขุดลอกลำรางหนองโพรง-เสม็ดแดง ชุมชนแหลมทองหลาง หมู่ 6 ต.ทับมา อ.เมือง จ.ระยอง</t>
  </si>
  <si>
    <t>โครงการขุดลอกคลองใช้ หมู่ 1,2,9</t>
  </si>
  <si>
    <t>ต.ทางเกวียน อ.แกลง จ.ระยอง</t>
  </si>
  <si>
    <t>โครงการขุดลอกลำรางบริเวณเลียบคลองวังหว้า</t>
  </si>
  <si>
    <t>หมู่1 บ้านหนองชุมแสง ต.วังหว้า อ.แกลง</t>
  </si>
  <si>
    <t>โครงการขุดลอกคลองลาวน หมู่ 7,8 ต.ชากโดน</t>
  </si>
  <si>
    <t>อ.แกลง จ.ระยอง</t>
  </si>
  <si>
    <t>โครงการขุดลอกคลองชลประทาน หมู่ 9</t>
  </si>
  <si>
    <t>ต.เนินฆ้อ อ.แกลง จ.ระยอง</t>
  </si>
  <si>
    <t>โครงการขุดลอกคลองเนินทราย หมู่ 1,2,3,6</t>
  </si>
  <si>
    <t>โครงการก่อสร้างปรับปรุงผนังคันคลองนาตาขวัญ</t>
  </si>
  <si>
    <t>และก่อสร้างฝายน้ำล้นพร้อมปรับปรุงภูมิทัศน์</t>
  </si>
  <si>
    <t>หมู่ 1-2 ต.นาตาขวัญ อ.เมือง จ.ระยอง</t>
  </si>
  <si>
    <t>โครงการปรับปรุงแหล่งน้ำบึงทุ่งพังราด</t>
  </si>
  <si>
    <t>หมู่ 2,4,7 ต.พังราด อ.แกลง จ.ระยอง</t>
  </si>
  <si>
    <t>โครงการขุดลอกสระเก็บน้ำบ้านบึงตาต้า</t>
  </si>
  <si>
    <t>หมู่ 2 ต.หนองไร่ อ.ปลวกแดง จ.ระยอง</t>
  </si>
  <si>
    <t>โครงการที่ 29</t>
  </si>
  <si>
    <t xml:space="preserve">โครงการอนุรักษ์ฟื้นฟูแหล่งน้ำคลองโบสถ์ </t>
  </si>
  <si>
    <t>หมู่4-5 ต.บางบุตร อ.บ้านค่าย จ.ระยอง</t>
  </si>
  <si>
    <t>โครงการอนุรักษ์ฟื้นฟูแหล่งน้ำคลองขอนลาย</t>
  </si>
  <si>
    <t>หมู่ 11 ต.หนองบัว อ.บ้านค่าย จ.ระยอง</t>
  </si>
  <si>
    <t>โครงการอนุรักษ์ฟื้นฟูแหล่งน้ำคลองป่าหวาย</t>
  </si>
  <si>
    <t>หมู่ 5 ต.หนองบัว อ.บ้านค่าย จ.ระยอง</t>
  </si>
  <si>
    <t>โครงการอนุรักษ์ฟื้นฟูแหล่งน้ำคลองลึก หมู่ 2</t>
  </si>
  <si>
    <t>โครงการอนุรักษ์ฟื้นฟูแหล่งน้ำคลองโพล้</t>
  </si>
  <si>
    <t>หมู่1,11  ต.ทุ่งควายกิน อ.แกลง จ.ระยอง</t>
  </si>
  <si>
    <t>โครงการอนุรักษ์ฟื้นฟูแหล่งน้ำสระบางกระพรุน</t>
  </si>
  <si>
    <t>(สระหลวง)หมู่ 4 ต.บ้านฉาง อ.บ้านฉาง จ.ระยอง</t>
  </si>
  <si>
    <t>โครงการอนุรักษ์ฟื้นฟูแหล่งน้ำคลองหิน หมู่ 3</t>
  </si>
  <si>
    <t>ต.เขาน้อย อ.เขาชะเมา จ.ระยอง</t>
  </si>
  <si>
    <t>โครงการอนุรักษ์ฟื้นฟูแหล่งน้ำคลองหนองเต่า</t>
  </si>
  <si>
    <t>หมู่ 10 ต.ทุ่งควายกิน อ.แกลง จ.ระยอง</t>
  </si>
  <si>
    <t>โครงการอนุรักษ์ฟื้นฟูแหล่งน้ำคลองน้ำโจน</t>
  </si>
  <si>
    <t>หมู่ 4 ต.วังจันทร์ อ.วังจันทร์ จ.ระยอง</t>
  </si>
  <si>
    <t>โครงการอนุรักษ์ฟื้นฟูแหล่งน้ำเขาจอมแห-เขา</t>
  </si>
  <si>
    <t>นั่งยอง หมู่ 7 ต.มะขามคู่ อ.นิคมพัฒนา จ.ระยอง</t>
  </si>
  <si>
    <t>โครงการอนุรักษ์ฟื้นฟูแหล่งน้ำคลองสาป</t>
  </si>
  <si>
    <t>หมู่ 1 ต.บ้านเพ อ.เมือง จ.ระยอง</t>
  </si>
  <si>
    <t>โครงการอนุรักษ์ฟื้นฟูแหล่งน้ำคลองวังมะนาว บ้านหนองน้ำเย็น หมู่ 11 ต.ทุ่งควายกิน อ.แกลง จ.ระยอง</t>
  </si>
  <si>
    <t>โครงการที่ 34</t>
  </si>
  <si>
    <t xml:space="preserve">โครงการอนุรักษ์ฟื้นฟูแหล่งน้ำคลองขุด </t>
  </si>
  <si>
    <t>หมู่ 6,12 ต.ทุ่งควายกิน อ.แกลง จ.ระยอง</t>
  </si>
  <si>
    <t>โครงการอนุรักษ์ฟื้นฟูแหล่งน้ำคลองสาม</t>
  </si>
  <si>
    <t>หมู่ 4 ต.บ้านฉาง อ.บ้านฉาง จ.ระยอง</t>
  </si>
  <si>
    <t xml:space="preserve">โครงการอนุรักษ์ฟื้นฟูแหล่งน้ำคลองภูสะเดา </t>
  </si>
  <si>
    <t>หมู่ 7 ต.บ้านฉาง อ.บ้านฉาง จ.ระยอง</t>
  </si>
  <si>
    <t>โครงการอนุรักษ์ฟื้นฟูแหล่งน้ำคลองยายร้า</t>
  </si>
  <si>
    <t>หมู่7  ต.บ้านฉาง อ.บ้านฉาง จ.ระยอง</t>
  </si>
  <si>
    <t>โครงการอนุรักษ์ฟื้นฟูแหล่งน้ำแม่น้ำประแสร์</t>
  </si>
  <si>
    <t xml:space="preserve">บริเวณสนามกีฬาเฉลิมพระเกียรติ 80 พรรษา </t>
  </si>
  <si>
    <t>โครงการอนุรักษ์ฟื้นฟูแหล่งน้ำคลองแกลง หมู่ 3</t>
  </si>
  <si>
    <t>ต.แกลงกะเฉด อ. เมือง จ.ระยอง</t>
  </si>
  <si>
    <t>โครงการอนุรักษ์ฟื้นฟูแหล่งน้ำหนองโคมบาง</t>
  </si>
  <si>
    <t>หมู่ 5 ต.พลงตาเอี่ยม อ.วังจันทร์ จ.ระยอง</t>
  </si>
  <si>
    <t>โครงการอนุรักษ์ฟื้นฟูแหล่งน้ำหนองคลอง</t>
  </si>
  <si>
    <t>ป่าหวาย หมู่ 4 ต.หนองไร่ อ.ปลวกแดง จ.ระยอง</t>
  </si>
  <si>
    <t>โครงการอนุรักษ์ฟื้นฟูแหล่งน้ำบ้านวังจันทร์</t>
  </si>
  <si>
    <t>หมู่ 1 ต.วังจันทร์ อ.วังจันทร์ จ.ระยอง</t>
  </si>
  <si>
    <t>โครงการอนุรักษ์ฟื้นฟูแหล่งน้ำหนองละหารนก</t>
  </si>
  <si>
    <t>หมู่ 11 ต.ทุ่งควายกิน อ.แกลง จ.ระยอง</t>
  </si>
  <si>
    <t>โค4งการอนุรักษ์ฟื้นฟูแหล่งน้ำเขาน้อย</t>
  </si>
  <si>
    <t>หมู่ 3 ต.เขาน้อย อ.เขาชะเมา จ.ระยอง</t>
  </si>
  <si>
    <t>บ้านในไร่ หมู่ 4 ต.ทุ่งควายกิน อ.แกลง จ.ระยอง</t>
  </si>
  <si>
    <t>โครงการอนุรักษ์ฟื้นฟูแหล่งน้ำห้วยสาธารณะ</t>
  </si>
  <si>
    <t>ประโยชน์ หนองละลอก-หนองตะพาน</t>
  </si>
  <si>
    <t>หมู่ 4,5,6 ต.หนองละลอก อ.บ้านค่าย จ.ระยอง</t>
  </si>
  <si>
    <t>โครงการอนุรักษ์ฟื้นฟูแหล่งน้ำลำรางสาธารณะ</t>
  </si>
  <si>
    <t>ประโยชน์ มาบตองใน หมู่ 10</t>
  </si>
  <si>
    <t>ต.หนองละลอก อ.บ้านค่าย จ.ระยอง</t>
  </si>
  <si>
    <t>จำนวน 7 โครงการ</t>
  </si>
  <si>
    <t xml:space="preserve"> โครงการก่อสร้างระบบหมักก๊าซชีวภาพ</t>
  </si>
  <si>
    <t>โครงการบริหารจัดการขยะมูลฝอยตกค้างสะสม จังหวัดระยองแบบบูรณาการ</t>
  </si>
  <si>
    <t>โครงการเพิ่มประสิทธิภาพในการเก็บขนมูลฝอยในเขตควบคุมมลพิษ</t>
  </si>
  <si>
    <t xml:space="preserve">โครงการที่ 5 </t>
  </si>
  <si>
    <t>โครงการขยะกลับฝั่ง หมู่ที่ 4 บ้านเกาะเสม็ด ตำบลเพ อำเภอเมืองระยอง จังหวัดระยอง</t>
  </si>
  <si>
    <t>องค์การบริหารส่วนตำบลเพ</t>
  </si>
  <si>
    <t>โครงการจัดการผลิตขยะพลาสติกเป็นน้ำมันเชื้อเพลิง หมู่ที่ 4 ตำบลเพ อำเภอเมืองระยอง จังหวัดระยอง</t>
  </si>
  <si>
    <t>โครงการขุดลอกคลองภายในเขตเทศบาลเมืองมาบตาพุดเพื่อปรับปรุงคุณภาพน้ำและลดมลภาวะที่เกิดจากน้ำเสีย</t>
  </si>
  <si>
    <t>โครงการเพาะเลี้ยงขยายพันธุ์ปะการังและย้ายปลูกเพื่อฟื้นฟูระบบนิเวศปะการังที่ได้รับผลกระทบจากสถานการณ์น้ำมันรั่วไหลในพื้นที่เกาะเสม็ด</t>
  </si>
  <si>
    <t>บริษัท พีทีที โกบอล จำกัด</t>
  </si>
  <si>
    <t>โครงการติดตั้งทุ่นและซ่อมแซมบำรุงรักษาทุ่นในแนวปะการังและทุ่นแนวกรอบเล่นน้ำในแหล่งท่องเที่ยวที่สำคัญของอุทยานแห่งชาติเขาแหลมหญ้าหมู่เกาะเสม็ด</t>
  </si>
  <si>
    <t>โครงการรณรงค์ประชาสัมพันธ์ผ่านสื่อต่างๆเพื่อให้นักท่องเที่ยวและผู้ประกอบการเกิดจิตสำนึกในการลดปริมาณขยะ</t>
  </si>
  <si>
    <r>
      <t>ประเด็นยุทธศาสตร์ที่ 5</t>
    </r>
    <r>
      <rPr>
        <sz val="16"/>
        <color theme="1"/>
        <rFont val="TH SarabunPSK"/>
        <family val="2"/>
      </rPr>
      <t xml:space="preserve"> : เสริมสร้างคุณภาพชีวิตที่ดี และการมีส่วนร่วมของประชาชนตามหลักปรัชญาของเศรษฐกิจพอเพียง</t>
    </r>
  </si>
  <si>
    <t>ประเด็นยุทธศาสตร์ที่ 5</t>
  </si>
  <si>
    <t>กิจกรรมหลัก 1.1</t>
  </si>
  <si>
    <t>กิจกรรมหลัก 1.2</t>
  </si>
  <si>
    <t>ปรับปรุงซ่อมแซมถนนคอนกรีตเสริมเหล็กสายดอนสำราญ ซอย 1 หมู่ที่ 4 ตำบลทางเกวียน อำเภอแกลง จังหวัดระยอง</t>
  </si>
  <si>
    <t>กิจกรรมหลัก 2.1</t>
  </si>
  <si>
    <t>อำเภอปลวกแดง</t>
  </si>
  <si>
    <t>ก่อสร้างถนน คสล. สายวังแขยง - ครัวนายแดง หมู่ที่ 5 ตำบลปลวกแดง  อำเภอปลวกแดง  จังหวัดระยอง</t>
  </si>
  <si>
    <t>กิจกรรมหลัก 4.1</t>
  </si>
  <si>
    <t>อำเภอบ้านฉาง</t>
  </si>
  <si>
    <t>กิจกรรมหลัก 4.2</t>
  </si>
  <si>
    <t>กิจกรรมหลัก 4.3</t>
  </si>
  <si>
    <t>กิจกรรมหลัก 4.4</t>
  </si>
  <si>
    <t>กิจกรรมหลัก 4.5</t>
  </si>
  <si>
    <t>กิจกรรมหลัก 4.6</t>
  </si>
  <si>
    <t>กิจกรรมหลัก 4.7</t>
  </si>
  <si>
    <t>กิจกรรมหลัก 4.8</t>
  </si>
  <si>
    <t>กิจกรรมหลัก 4.9</t>
  </si>
  <si>
    <t>ก่อสร้างถนน ค.ส.ล. พร้อมวางท่อระบายน้ำ ค.ส.ล.   สายสระแก้ว ซอย 6 หมู่ที่ 6 ตำบลสำนักท้อน อำเภอบ้านฉาง  จังหวัดระยอง</t>
  </si>
  <si>
    <t>ก่อสร้างถนน ค.ส.ล.และขยายไหล่ทาง ค.ส.ล.พร้อมวางท่อระบายน้ำ ค.ส.ล. สายรอบเขาอนุรักษ์ หมู่ที่ 6,8 ตำบลสำนักท้อน  อำเภอบ้านฉาง จังหวัดระยอง</t>
  </si>
  <si>
    <t>ก่อสร้างถนน ค.ส.ล.พร้อมวางท่อ ระบายน้ำ ค.ส.ล.และท่อระบายน้ำชนิดเหลี่ยมสายหนองตาอ้อง หมู่ที่ 7 ตำบลสำนักท้อน  อำเภอบ้านฉาง จังหวัดระยอง</t>
  </si>
  <si>
    <t>ก่อสร้างและปรับปรุงถนนลาดยางแอสฟัลท์ติกคอนกรีตสายหนองตะเคียน 2/1 หมู่ที่ 7 ตำบลสำนักท้อน อำเภอบ้านฉาง จังหวัดระยอง</t>
  </si>
  <si>
    <t>ก่อสร้างถนน ค.ส.ล. พร้อมวางท่อระบายน้ำ ค.ส.ล.และท่อระบายน้ำชนิดเหลี่ยม สายหนองตะเคียน 2 หมู่ที่ 7 ตำบลสำนักท้อน อำเภอบ้านฉาง จังหวัดระยอง</t>
  </si>
  <si>
    <t>กิจกรรมหลัก 5.2</t>
  </si>
  <si>
    <t>กิจกรรมหลัก 5.4</t>
  </si>
  <si>
    <t>กิจกรรมหลัก 5.5</t>
  </si>
  <si>
    <t xml:space="preserve">ก่อสร้างฝายน้ำล้นหนองเสม็ด หมู่ที่2 ต.ชำฆ้อ </t>
  </si>
  <si>
    <t>อ.เขาชะเมา จ.ระยอง</t>
  </si>
  <si>
    <t xml:space="preserve">ก่อสร้างฝายน้ำล้นคลองโพล้ หมู่ที่2 ต.ชำฆ้อ </t>
  </si>
  <si>
    <t xml:space="preserve">ก่อสร้างฝายน้ำล้นประชาอาสา หมู่ที่ 2 ต.ชำฆ้อ </t>
  </si>
  <si>
    <t>หมู่ที่ 3 ตำบลชำฆ้อ  อำเภอเขาชะเมา จังหวัดระยอง</t>
  </si>
  <si>
    <t>สร้างอาคารอเนกประสงค์สาธารณประโยชน์ หมู่ที่ 3 บ้านเขาน้อย ต.เขาน้อย</t>
  </si>
  <si>
    <t>สร้างอาคารอเนกประสงค์สาธารณประโยชน์ หมู่ที่ ๔ บ้านเขาน้อย ต.เขาน้อย</t>
  </si>
  <si>
    <t>กิจกรรมหลัก 7.1</t>
  </si>
  <si>
    <t>อำเภอนิคมพัฒนา</t>
  </si>
  <si>
    <t>กิจกรรมหลัก 7.2</t>
  </si>
  <si>
    <t>กิจกรรมหลัก 7.3</t>
  </si>
  <si>
    <t>ติดตั้งไฟฟ้าสาธารณะ ชนิดกิ่งเดี่ยว ซอย 10 หมู่ที่ 7 ต.มะขามคู่ อ.นิคมพัฒนา จ.ระยอง</t>
  </si>
  <si>
    <t>กิจกรรมหลัก 8.2</t>
  </si>
  <si>
    <t>กิจกรรมหลัก 8.8</t>
  </si>
  <si>
    <t>ก่อสร้างถนนคอนกรีตเสริมเหล็ก สายเขาลอย ซอย 3-4 หมู่ที่ 5 ตำบลชากบก อำเภอบ้านค่าย จังหวัดระยอง</t>
  </si>
  <si>
    <t>ก่อสร้างโคมไฟฟ้าสาธารณะแบบกิ่งเดี่ยว ถนนสายหนองตะพาน - มาบข่า หมู่ที่ 1,2 และ 4 ตำบลหนองตะพาน อำเภอบ้านค่าย จังหวัดระยอง</t>
  </si>
  <si>
    <t xml:space="preserve">ปรับปรุงระบบจ่ายน้ำประปาหมู่บ้าน ชุมชน ตำบลแม่น้ำคู้ อำเภอปลวกแดง  </t>
  </si>
  <si>
    <t>ก่อสร้างรางระบายน้ำรูปตัวยู สายน้ำคอก – หนองตาขาน หมู่ที่ 2 ต.น้ำคอก มีคาบเกี่ยวต่อเนื่องกับ หมู่ที่ 1 ตำบลทับมา อำเภอเมืองระยอง</t>
  </si>
  <si>
    <t xml:space="preserve">ก่อสร้างวางท่อระบายน้ำคอนกรีตเสริมเหล็กสายยายร้า – หินเพิง หมู่ที่ 5 ตำบลสำนักท้อน อำเภอบ้านฉาง </t>
  </si>
  <si>
    <t xml:space="preserve">โครงการที่ 11  </t>
  </si>
  <si>
    <t>โครงการป้องกันการกัดเซาะและ ระบายน้ำ</t>
  </si>
  <si>
    <t>จัดเรียงหินริมตลิ่งคลองวังหว้า  หมู่ที่ 1</t>
  </si>
  <si>
    <t>ตำบลวังหว้า อำเภอแกลง  จังหวัดระยอง</t>
  </si>
  <si>
    <t>โครงการติดตั้งกล้องวงจรปิด เพื่อความมั่นคงในชีวิตและทรัพย์สินของประชาชน</t>
  </si>
  <si>
    <t>ติดตั้งกล้องวงจรปิด 3G CCTV และระบบเสียงประชาสัมพันธ์ไร้สาย ภายในตำบลเชิงเนิน</t>
  </si>
  <si>
    <t>จัดทำระบบการจัดการกล้องโทรทัศน์ (CCTV)</t>
  </si>
  <si>
    <t>จัดสร้างที่พักกำลังพลประจำจุดตรวจสอบและจับกุมรถที่ใช้ในการขนส่งที่มีควันดำและรถที่ใช้ความเร็วสูง</t>
  </si>
  <si>
    <r>
      <t xml:space="preserve">ก่อสร้างสนามกีฬาหมู่ที่ 4 ตำบลปลวกแดง </t>
    </r>
    <r>
      <rPr>
        <sz val="13"/>
        <color theme="1"/>
        <rFont val="TH SarabunPSK"/>
        <family val="2"/>
      </rPr>
      <t>หมู่ที่ 4,1</t>
    </r>
    <r>
      <rPr>
        <sz val="13"/>
        <color rgb="FF000000"/>
        <rFont val="TH SarabunPSK"/>
        <family val="2"/>
      </rPr>
      <t xml:space="preserve"> อำเภอปลวกแดง จังหวัดระยอง</t>
    </r>
  </si>
  <si>
    <t>ก่อสร้างลานกีฬาเอนกประสงค์เพื่อสังคมเป็นสุข ชุมชนบ้านคลองน้ำงู หมู่ที่ 2 ตำบลบ้านค่าย อำเภอบ้านค่าย จังหวัดระยอง</t>
  </si>
  <si>
    <t xml:space="preserve">โครงการที่ 14 </t>
  </si>
  <si>
    <t>ขุดสระเก็บน้ำแก้มลิงบ้านหนองม่วง อำเภอวังจันทร์ จังหวัดระยอง</t>
  </si>
  <si>
    <t>ก่อสร้างฝายถนนน้ำล้นคลองห้วยยาง พร้อมขุดลอกคลอง หมู่ที่ 11 ตำบลบางบุตร</t>
  </si>
  <si>
    <t>ขุดลอกคลองบางกระดาน หมู่ที่ 8 (บ้านโขดกลาง) ตำบลบางบุตร อำเภอบ้านค่าย จังหวัดระยอง</t>
  </si>
  <si>
    <t>ขุดลอกอ่างเก็บน้ำเขาธรรมมาตร หมู่ที่ 3 บ้านธรรมสถิต ตำบลสำนักทอง อำเภอเมือง จังหวัดระยอง</t>
  </si>
  <si>
    <t>ขุดลอกคลองลึก บ้านหนองน้ำเย็น หมู่ที่ 7           ตำบลสำนักท้อน อำเภอบ้านฉาง จังหวัดระยอง</t>
  </si>
  <si>
    <t>ขุดลอกหน้าฝายคลองยายร้า (ทำนบดิน) หมู่ที่ 5    ตำบลสำนักท้อน อำเภอบ้านฉาง จังหวัดระยอง</t>
  </si>
  <si>
    <t>ขุดลอกคลองยายร้า หมู่ที่ 5 ตำบลสำนักท้อน     อำเภอบ้านฉาง จังหวัดระยอง</t>
  </si>
  <si>
    <t>ขุดลอกหนองน้ำเตาขนมจีน หมู่ที่ 1</t>
  </si>
  <si>
    <t>ตำบลบ้านค่าย อำเภอบ้านค่าย จังหวัดระยอง</t>
  </si>
  <si>
    <t>โครงการพัฒนาสาธารณูปโภคด้านไฟฟ้า เพื่อคุณภาพชีวิตที่ดีของประชาชน</t>
  </si>
  <si>
    <t>ติดตั้งเสาไฟ high mast สวนสาธารณะสวนสุขภาพ ม.2 ต.ป่ายุบใน</t>
  </si>
  <si>
    <t>ส่งเสริมโซล่าเซลผลิตกระแสไฟฟ้าในจังหวัดระยอง</t>
  </si>
  <si>
    <t>สำนักงานพลังงานจังหวัดระยอง</t>
  </si>
  <si>
    <t>ติดตั้งไฟฟ้าส่องสว่างสาธารณะตามแนวถนนสายวังประดู่ – แม่น้ำคู้ (สาย 22)</t>
  </si>
  <si>
    <t>สำนักงานเกษตรและสหกรณ์จังหวัดระยอง</t>
  </si>
  <si>
    <t>บูรณาการการพัฒนาศูนย์บริการการพัฒนาปลวกแดงตามพระราชดำริ จังหวัดระยอง ครบวงจร</t>
  </si>
  <si>
    <t>คุณธรรมตามรอยพระยุคลบาทชาติเข้มแข็งมั่นคง จังหวัดระยอง</t>
  </si>
  <si>
    <t>ดีพอ พอดี มีสุข</t>
  </si>
  <si>
    <t xml:space="preserve">โครงการที่ 17 </t>
  </si>
  <si>
    <t>สำนักงานพัฒนาสังคมและความมั่นคงของมนุษย์จังหวัดระยอง</t>
  </si>
  <si>
    <t>สำนักงานสาธารณสุขจังหวัดระยอง</t>
  </si>
  <si>
    <t>ยกระดับคุณภาพการศึกษาและมาตรฐานผู้เรียน</t>
  </si>
  <si>
    <t>สพป.ระยอง เขต 1</t>
  </si>
  <si>
    <t>พัฒนาเครือข่ายโรงเรียนพี่โรงเรียนน้องทั้งในจังหวัด ในประเทศและต่างประเทศ</t>
  </si>
  <si>
    <t xml:space="preserve">โครงการที่ 18 </t>
  </si>
  <si>
    <t>โครงการสร้างสุขภาพอนามัยที่ดีให้กับประชาชน</t>
  </si>
  <si>
    <t>พัฒนาระบบอาชีวเวชศาสตร์และเวชศาสตร์สิ่งแวดล้อมเพื่อรองรับภาวะฉุกเฉินจากภัยพิบัติ อุบัติภัยสารเคมี</t>
  </si>
  <si>
    <t>พัฒนาระบบการจัดบริการด้านผลกระทบต่อสุขภาพจากมลพิษสิ่งแวดล้อมและการตอบโต้ภาวะฉุกเฉินด้านสารเคมี</t>
  </si>
  <si>
    <t xml:space="preserve">การดำเนินการเศรษฐกิจพอเพียงสู่ชุมชนเข้มแข็งอย่างยั่งยืน ตามยุทธศาสตร์ที่ 1 </t>
  </si>
  <si>
    <t>ผู้นำ OTOP สร้างสรรค์เศรษฐกิจฐานราก</t>
  </si>
  <si>
    <t>ครัวชุมชน คลังชุมชน สู่ชุมชนเกื้อกูล</t>
  </si>
  <si>
    <t>ส่งเสริมและเลี้ยงสุกรหลุมตามแนวปรัชญาเศรษฐกิจพอเพียง</t>
  </si>
  <si>
    <t xml:space="preserve">โครงการที่ 20 </t>
  </si>
  <si>
    <t>โครงการสืบสานวัฒนธรรมท้องถิ่น</t>
  </si>
  <si>
    <t>ส่งเสริมจริยวัตรงามตามรอยพุทธ  ปีงบประมาณ 2558-2561</t>
  </si>
  <si>
    <t>สำนักงานพระพุทธศาสนาจังหวัดระยอง</t>
  </si>
  <si>
    <t xml:space="preserve">โครงการที่ 21 </t>
  </si>
  <si>
    <t>สำนักงานป้องกันและบรรเทาสาธารณภัยจังหวัดระยอง</t>
  </si>
  <si>
    <t>โครงการจัดงานพระบรมราชานุสรณ์ “วันภูมิพลมหาราชา” ประจำปี 2562</t>
  </si>
  <si>
    <t>ขยายผลโครงการพระราชดำริ จังหวัดระยอง เพื่อเทิดพระเกียรติพระบาทสมเด็จพระปรมินทรมหาภูมิพลอดุลยเดช (ในหลวง รัชกาลที่ 9)</t>
  </si>
  <si>
    <t>ที่ทำการปกครองจังหวัดระยอง</t>
  </si>
  <si>
    <t xml:space="preserve">โครงการสถานศึกษาสีขาว ปลอดยาเสพติดและอบายมุข  </t>
  </si>
  <si>
    <t>สำนักงานศึกษาธิการจังหวัดระยอง</t>
  </si>
  <si>
    <t>โครงการ 1 อำเภอ 1 แหล่งน้ำ เพื่อป้องกันและแก้ไขปัญหาอุทกภัย และภัยแล้ง</t>
  </si>
  <si>
    <t>ขุดลอกคลองสารเทพ ต.ทางเกวียน อ.แกลง จ.ระยอง</t>
  </si>
  <si>
    <t>ขุดลอกคลองใช้ ต.ทางเกวียน อ.แกลง จ.ระยอง</t>
  </si>
  <si>
    <t>สำนักงานยุติธรรมจังหวัดระยอง</t>
  </si>
  <si>
    <t>โครงการติดตั้งเครื่องสูบน้ำพร้อมระบบส่งน้ำ ขึ้นอ่างเก็บน้ำเขางวงช้าง หมู่ที่ ๗  ตำบลชากบก อำเภอบ้านค่ายจังหวัดระยอง</t>
  </si>
  <si>
    <t>โครงการบรรเทาอุทกภัยคลองทับมา</t>
  </si>
  <si>
    <t>โครงการปรับปรุงสนามกีฬาฟุตซอลโรงเรียนวิบูลวิทยา หมู่ที่ 5 ตำบลตาขัน อำเภอบ้านค่าย</t>
  </si>
  <si>
    <t>ปรับปรุงระบบประปาหมู่บ้านแบบผิวดินขนาดกลางความจุ 30 ลูกบาศก์เมตร หมู่ที่ 5 ตำบลตาขัน อำเภอบ้านค่าย จังหวัดระยอง</t>
  </si>
  <si>
    <t>ปรับปรุงภูมิทัศน์และก่อสร้างเขื่อนป้องกันตลิ่งแม่น้ำระยองบริเวณวัดบ้านเก่าขยาย ไหล่สะพาน ข้างละ 1.5 เมตร ยาว 47 เมตร หมู่ 2 ตำบลตาขัน อำเภอบ้านค่าย จังหวัดระยอง</t>
  </si>
  <si>
    <t>โครงการจัดตั้งโรงเรียนนานาชาติตากสิน  แกลง สังกัดองค์การบริหารส่วนจังหวัดระยอง</t>
  </si>
  <si>
    <t>โครงการจัดตั้งวิทยาลัยเทคโนโลยีและอาชีวศึกษานานาชาติ สังกัดองค์การบริหารส่วนจังหวัดระยอง เพื่อรองรับ EEC และ Thailand 4.0</t>
  </si>
  <si>
    <t>โครงการก่อสร้างศูนย์ฟื้นฟูสมรรถภาพและคุณภาพชีวิตของผู้สูงอายุจังหวัดระยอง</t>
  </si>
  <si>
    <t>ก่อสร้างปรับปรุงถนน อบจ.รย.0110 สายบ้านยายจั่น-บ้านสังขฤกษ์ ตำบลสำนักทอง   อำเภอเมืองระยอง จังหวัดระยอง</t>
  </si>
  <si>
    <t>ก่อสร้างปรับปรุงถนน อบจ.รย.10009 สายผากทางแกลง – บ้านสมานสิตร ตำบลกะเฉด อำเภอเมืองระยอง จังหวัดระยอง</t>
  </si>
  <si>
    <t>ก่อสร้างปรับปรุงถนน รย.ถ.1003 สายบ้านตะเกราทอง – บ้านวังม่าน ตำบลนาตาขวัญ อำเภอเมืองระยอง จังหวัดระยอง</t>
  </si>
  <si>
    <t>ก่อสร้างปรับปรุงถนน รย.ถ.10036 สายตอนแยกทางหลวงหมายเลย3(เขาดิน) – หนองเสม็ด เทศบาลตำบลทุ่งควายกิน,ตำบลน้ำเป็น,ตำบลห้วยทับมอญ,อำเภอแกลง,อำเภอเขาชะเมา จังหวัดระยอง</t>
  </si>
  <si>
    <t>ก่อสร้างโรงพยาบาลองค์การบริหารส่วนจังหวัดระยอง</t>
  </si>
  <si>
    <t>โครงการก่อสร้างปรับขยายถนนองค์การบริหารส่วนจังหวัดระยอง 0113 สายตอนระยอง- บ้านแลง อำเภอเมืองระยอง จังหวัดระยอง</t>
  </si>
  <si>
    <t xml:space="preserve">ก่อสร้างปรับปรุงถนนแอสฟัลท์ติกคอนกรีตพร้อมท่อระบายน้ำและบ่อพัก พร้อมทางเท้าไฟฟ้าส่งสว่าง สัญญาณไฟจราจร และป้ายจราจร ถนนสายเทศบาล 46 หมู่ที่ 5 ตำบลบ้านฉาง  </t>
  </si>
  <si>
    <t>เทศบาลเมืองบ้านฉาง</t>
  </si>
  <si>
    <t xml:space="preserve">ก่อสร้างปรับปรุงถนนแอสฟัลท์ติกคอนกรีตพร้อมขยายเขตระบบไฟฟ้าสาธารณะ หมู่ที่ 5 ตำบลบ้าฉาง  </t>
  </si>
  <si>
    <t>รวมทั้งสิ้น</t>
  </si>
  <si>
    <t>หน่วยดำเนินการ (10)</t>
  </si>
  <si>
    <t>สร้างถนนคอนกรีตเสริมเหล็กสายป่ายาง – หนองซิมสิว หมู่ที่ 10 เชื่อมต่อ หมู่ที่ 1 ตำบลหนองบัว อำเภอบ้านค่าย จังหวัดระยอง</t>
  </si>
  <si>
    <t>โครงการพัฒนาผลิตภัณฑ์ภูมิปัญญาทางวัฒนธรรม (CPOT วัฒนธรรม)</t>
  </si>
  <si>
    <r>
      <t>ประเด็นยุทธศาสตร์ที่ 6</t>
    </r>
    <r>
      <rPr>
        <sz val="16"/>
        <color theme="1"/>
        <rFont val="TH SarabunPSK"/>
        <family val="2"/>
      </rPr>
      <t xml:space="preserve"> </t>
    </r>
    <r>
      <rPr>
        <b/>
        <sz val="16"/>
        <color theme="1"/>
        <rFont val="TH SarabunPSK"/>
        <family val="2"/>
      </rPr>
      <t xml:space="preserve">: </t>
    </r>
    <r>
      <rPr>
        <sz val="16"/>
        <color theme="1"/>
        <rFont val="TH SarabunPSK"/>
        <family val="2"/>
      </rPr>
      <t xml:space="preserve"> สร้างความเข้มแข็ง และเพิ่มขีดความสามารถของภาคพาณิชยกรรม และภาคการบริการสู่การแข่งขันในระดับสากล</t>
    </r>
  </si>
  <si>
    <t>ประเด็นยุทธศาสตร์ที่ 6</t>
  </si>
  <si>
    <t>โครงการส่งเสริมสถานประกอบการ ผู้ประกอบการในการพัฒนาคุณภาพสินค้าและบริการ</t>
  </si>
  <si>
    <t>เสริมสร้างสมรรถนะเครือข่ายผู้ประกอบการธุรกิจ Biz Club Rayong</t>
  </si>
  <si>
    <t>สำนักงานพาณิชย์จังหวัดระยอง</t>
  </si>
  <si>
    <t>สำนักงานประชาสัมพันธ์จังหวัดระยอง</t>
  </si>
  <si>
    <t>"ระยองซื้อระยองเพื่อคนระยอง"</t>
  </si>
  <si>
    <t>อุดหนุน OTOP ภาคตะวันออก</t>
  </si>
  <si>
    <t>จัดหาตลาดผลไม้ปลายทางล่วงหน้า</t>
  </si>
  <si>
    <t>โครงการส่งเสริมการผลิตบุคลากร และพัฒนาบุคลากรในสถานประกอบการ</t>
  </si>
  <si>
    <t>เตรียมความพร้อมสู่ระบบให้บริการรับงบการเงินผ่านทางอิเล็กทรอนิกส์ (E-filling)</t>
  </si>
  <si>
    <t xml:space="preserve">โครงการพัฒนาเทคโนโลยี ระบบสารสนเทศ ฐานข้อมูลด้านเศรษฐกิจ เพื่อประกอบการตัดสินใจของผู้ประกอบการ </t>
  </si>
  <si>
    <t>เตรียมความพร้อมก่อนเข้าสู่ตลาดแรงงานภายใต้บริบทประชาคมเศรษฐกิจอาเซียน</t>
  </si>
  <si>
    <t>สำนักงานแรงงานจังหวัดระยอง</t>
  </si>
  <si>
    <t>โครงการก่อสร้างถนน อบจ.รย. 0117 สายตอนต่อทางเทศบาลตำบลแกลงกะเฉดควบคุม-หาดใหญ่ อำเภอเมืองระยอง จังหวัดระยอง</t>
  </si>
  <si>
    <t>แขวงทางหลวงชนบทระยอง</t>
  </si>
  <si>
    <t>โครงการเพิ่มช่องจราจรจาก 4 ช่องจราจร เป็น 6 ช่องจราจร ทางหลวงหมายเลข 36 ตอน พัทยา – ระยอง   ระหว่าง กม.0+000 – กม.57.202</t>
  </si>
  <si>
    <t>กรมทางหลวง</t>
  </si>
  <si>
    <t>โครงการเพิ่มช่องจราจรจาก 4 ช่องจราจร เป็น 6 ช่องจราจร(แก้ไขปัญหาแยกตะพง)  ทางหลวงหมายเลข 3 ตอน ระยอง – กะเฉด  ระหว่าง กม.226+000 – กม.231+000</t>
  </si>
  <si>
    <t>โครงการเพิ่มช่องจราจรจาก 2 ช่องจราจร เป็น 4 ช่องจราจร ทางหลวงหมายเลข 363 ตอน ศูนย์ราชการระยอง-นิคมอุตสาหกรรมมาบตาพุด ระหว่าง กม.0+000 – กม. 4+180</t>
  </si>
  <si>
    <t>โครงการเพิ่มช่องจราจรจาก 2 ช่องจราจร เป็น 4 ช่องจราจร ทางหลวงหมายเลข 3376 ตอนบ้านฉาง – ถนน ซอย 13 ของนิคมสร้างตนเอง จังหวัดระยอง ระหว่าง กม. 1+000 – กม.30+742</t>
  </si>
  <si>
    <t>โครงการ ก่อสร้างทางหลวงหมายเลข 3 ตอน บ้านฉาง-ระยอง  ระหว่าง กม. 196+250 – กม.214+736</t>
  </si>
  <si>
    <t xml:space="preserve"> กรมทางหลวง</t>
  </si>
  <si>
    <t>โครงการก่อสร้างปรับปรุงถนนสาย รย.4058 แยก ทล.3138-บรรจบทล.344 อำเภอบ้านค่าย – อำเภอวังจันทร์ จังหวัดระยอง</t>
  </si>
  <si>
    <t>กรมทางหลวงชนบท</t>
  </si>
  <si>
    <t>โครงการก่อสร้างปรับปรุงถนนสาย รย.5057 บ้านหนองสนม – บ้านเชิงเนิน อำเภอเมือง จังหวัดระยอง</t>
  </si>
  <si>
    <t>โครงการก่อสร้างอุโมงค์ลอดถนนบริเวณสี่แยกหนองสนมและปรับปรุงผิวจราจรถนนสุขุมวิท (หมายเลข 3)</t>
  </si>
  <si>
    <t>โครงการก่อสร้างปรับปรุงขยายถนน อบจ.รย.0108 สายบ้านเชิงเนิน - บ้านชากบก ตำบลเชิงเนิน ตำบลตาขัน ตำบลชากบก อำเภอเมืองระยอง จังหวัดระยอง</t>
  </si>
  <si>
    <t xml:space="preserve">กรมส่งเสริมการปกครองท้องถิ่น </t>
  </si>
  <si>
    <t xml:space="preserve">โครงการก่อสร้างปรับปรุงขยายถนน อบจ.รย.0102 สายต้นบก - บ้านเกษตรศิริ ตำบลกะเฉด ตำบลสำนักทอง อำเภอเมืองระยอง จังหวัดระยอง  </t>
  </si>
  <si>
    <t xml:space="preserve">โครงการก่อสร้างปรับปรุงขยายถนน อบจ.รย.0102 สายตอนระยอง - บ้านแลง ตำบลเชิงเนิน ตำบลบ้านแลง อำเภอเมืองระยอง จังหวัดระยอง  </t>
  </si>
  <si>
    <t>โครงการเพิ่มความจุอ่างเก็บน้ำหนองปลาไหล</t>
  </si>
  <si>
    <t>โครงการระบบผันน้ำจากอ่างเก็บน้ำคลองใหญ่ มายังอ่างเก็บน้ำหนองปลาไหล</t>
  </si>
  <si>
    <t>โครงการ พัฒนาศักยภาพตาม service plan ด้านอุบัติเหตุ – ฉุกเฉิน เพื่อตอบสนองยุทธศาสตร์ของโรงพยาบาลแกลง</t>
  </si>
  <si>
    <t>กระทรวงสาธารณสุข</t>
  </si>
  <si>
    <t>โครงการ พัฒนาการบริการผู้ป่วยนอกและอุบัติเหตุ และ Excellent centers</t>
  </si>
  <si>
    <t xml:space="preserve">กระทรวงสาธารณสุข </t>
  </si>
  <si>
    <t>โครงการพัฒนาศักยภาพโรงพยาบาลเฉลิมพระเกียรติสมเด็จพระเทพรัตนราชสุดาฯ สยามบรมราชกุมารี</t>
  </si>
  <si>
    <t>การประปาส่วนภูมิภาค</t>
  </si>
  <si>
    <t>โครงการปรับปรุงถนน รย.ถ.10027 สายบ้านวังล่าง – บ้านสองสลึง อำเภอแกลง จังหวัดระยอง</t>
  </si>
  <si>
    <t>โครงการก่อสร้างถนนคอนกรีตเสริมเหล็ก ถนน รย.ถ.10028 สายบ้านคลองคา – บ้านหนองแพงพวย อำเภอแกลง จังหวัดระยอง</t>
  </si>
  <si>
    <t>โครงการก่อสร้างถนน อบจ.รย. 0116 สายตอนแยกทางหลวงหมายเลข 3 (เขายายชุม) – บรรจบทางหลวงหมายเลข 3146 (เขาสน) อำเภอเมืองระยอง จังหวัดระยอง</t>
  </si>
  <si>
    <t>โครงการก่อสร้างปรับปรุงถนน สาย รย.4034 แยกทางหลวงหมายเลข 3191 – นิคมสร้างตนเอง  สาย 11 อำเภอนิคมพัฒนา จังหวัดระยอง</t>
  </si>
  <si>
    <t>โครงการก่อสร้างปรับปรุงถนน สาย รย.1003 แยกทางหลวงหมายเลข 3 – บรรจบทางหลวงหมายเลข 3471 อำเภอบ้านค่าย  จังหวัดระยอง</t>
  </si>
  <si>
    <t>โครงการก่อสร้างปรับปรุงถนน สาย รย.4028 แยกทางหลวงหมายเลข 3377 – บ้านหนองกระพ้อ  อำเภอเขาชะเมา  จังหวัดระยอง</t>
  </si>
  <si>
    <t>โครงการก่อสร้างปรับปรุงถนน สาย รย.4006 แยกทางหลวงหมายเลข 3143 – บ้านหนองสนม อำเภอบ้านค่าย , นิคมพัฒนา, เมือง  จังหวัดระยอง</t>
  </si>
  <si>
    <t>โครงการก่อสร้างปรับปรุงถนน สาย รย.3004 แยกทางหลวงหมายเลข 344 – บ้านเขาวงเวียน  อำเภอแกลง  จังหวัดระยอง</t>
  </si>
  <si>
    <t>โครงการก่อสร้างปรับปรุงถนน สาย รย.4027 แยกทางหลวงหมายเลข 3191 – นิคมสร้างตนเอง สาย 15 อำเภอนิคมพัฒนา จังหวัดระยอง</t>
  </si>
  <si>
    <t xml:space="preserve">กิจกรรมยกระดับมาตรฐานและเพิ่มประสิทธิภาพทางหลวงในทางหลวงหมายเลข 3578 ตอน ทางรอบอ่างเก็บน้ำหนองปลาไหล ระหว่าง กม.0+000 – กม.5+700                                      </t>
  </si>
  <si>
    <t>โครงการพัฒนาทางหลวงรองรับพื้นที่เขตเศรษฐกิจพิเศษภาคตะวันออก ในทางหลวงหมายเลข 3 ตอน บ้านฉาง – ระยอง ระหว่าง กม.196+250 – กม.214+736</t>
  </si>
  <si>
    <t>งบองค์กรปกครองส่วน</t>
  </si>
  <si>
    <t>4 โครงการ</t>
  </si>
  <si>
    <t>1 โครงการ</t>
  </si>
  <si>
    <t>โครงการก่อสร้างระบบสูบน้ำจากอ่างเก็บน้ำประแสร์ – หนองปลาไหล – หน้องค้อ</t>
  </si>
  <si>
    <t xml:space="preserve">บริษัท จัดการและพัฒนาทรัพยากรน้ำภาคตะวันออกฯ </t>
  </si>
  <si>
    <t>ค่าใช้จ่ายในการบริหารงานจังหวัดแบบบูรณาการ</t>
  </si>
  <si>
    <t>ประเด็นยุทธศาสตร์ (8)</t>
  </si>
  <si>
    <t>เพิ่มประสิทธิภาพการระบายน้ำคลองทับมา ระยะ 2</t>
  </si>
  <si>
    <t>โครงการตลาดกลางผลไม้ตามฤดูกาล (เพื่อให้ชาวสวน และผู้ค้า ตลอดจนนักท่องเที่ยวได้รับสินค้าที่สดและราคาย่อมเยา)</t>
  </si>
  <si>
    <t>โครงการอนุรักษ์ฟื้นฟูและพัฒนาแหล่งท่องเที่ยวเชิงอนุรักษ์ลุ่มน้ำป่าชายเลน</t>
  </si>
  <si>
    <t>โครงการเพิ่มศักยภาพของ SMEs  สาขาภาคการผลิตในภูมิภาคและท้องถิ่นด้านโลจิสติกส์และโซ่อุปทาน</t>
  </si>
  <si>
    <t>ก่อสร้างและปรับปรุงถนนลาดยางแอสฟัลท์ติกคอนกรีต สายหนองหลง หมู่ที่ 2 ตำบลสำนักท้อน อำเภอบ้านฉาง จังหวัดระยอง</t>
  </si>
  <si>
    <t>ก่อสร้างถนน ค.ส.ล. ซอยยายร้า 1 หมู่ที่ 5  ตำบลสำนักท้อน อำเภอบ้านฉาง จังหวัดระยอง</t>
  </si>
  <si>
    <t>ก่อสร้างถนน ค.ส.ล. ซอยสำนักท้อน 1 หมู่ที่ 1 ตำบล สำนักท้อน อำเภอบ้านฉาง จังหวัดระยอง</t>
  </si>
  <si>
    <t>ก่อสร้างศูนย์ฟื้นฟูและพัฒนาคุณภาพชีวิตตำบลชากบก</t>
  </si>
  <si>
    <t>ขุดลอกคลองเนินฆ้อ – ท่าตาโบ๊ย ต.เนินฆ้อ อ.แกลง    จ.ระยอง</t>
  </si>
  <si>
    <t>ขุดลอกคลองเนินฆ้อ – เนินทราย (สะพานรักษ์แสม)     ต.เนินฆ้อ อ.แกลง จ.ระยอง</t>
  </si>
  <si>
    <t>โครงการก่อสร้างปรับปรุงขยายประปา กปภ. สาขา    บ้านฉาง</t>
  </si>
  <si>
    <t>โครงการก่อสร้างปรับปรุงขยายถนน อบจ.รย. 0113 สายตอนระยอง – บ้านแลง อำเภอเมืองระยอง         จังหวัดระยอง</t>
  </si>
  <si>
    <t>โครงการก่อสร้างปรับปรุงถนน สาย รย.5002 แยกทางหลวงชนบท รย.4005 – บ้านคลองยาง                อำเภอเขาชะเมา  จังหวัดระยอง</t>
  </si>
  <si>
    <t>โครงการก่อสร้างปรับปรุงถนน สาย รย.5057 แยกทางหลวงชนบท รย. 2024 – บ.เขามะพูด              อำเภอนิคมพัฒนา จังหวัดระยอง</t>
  </si>
  <si>
    <t>โครงการก่อสร้างปรับปรุงถนน สาย รย.4010 แยกทางหลวงหมายเลข 3 – บ้านน้ำใส อำเภอแกลง            จังหวัดระยอง</t>
  </si>
  <si>
    <t>ปรับปรุงต่อเติมอาคารและวางท่อส่งน้ำดิบเพื่อการเกษตรโรงสูบน้ำด้วยไฟฟ้า-บ้านหนองคอกหมู หมู่ที่ 3 และ  หมู่ที่ 8 ตำบลตาขัน</t>
  </si>
  <si>
    <t>ก่อสร้างโรงสูบกรองสูบน้ำดิบพร้อมวางท่อส่งน้ำดิบ     หมู่ที่ 2 ตำบลบางบุตร</t>
  </si>
  <si>
    <t>เพิ่มประสิทธิภาพการเกษตรด้านผลไม้และยางพารา (ไม้ผล ทุเรียน มังคุด เงาะ ลองกอง ขนุน สับปะรด)บูรณาการเชื่อมโยงด้านปศุสัตว์ โครงการอาหารหมัก (TMR) จากเปลือกหรือกากผลไม้สำหรับใช้เลี้ยงโคขุน</t>
  </si>
  <si>
    <t>โครงการเสริมแรงดันพื้นที่จำหน่ายน้ำเขตในจังหวัดระยอง</t>
  </si>
  <si>
    <t>การประปาส่วนภูมิภาคสาขาระยอง</t>
  </si>
  <si>
    <t>กอ.รมน. จังหวัดระยอง</t>
  </si>
  <si>
    <t>โครงการพัฒนาแหล่งท่องเที่ยวและวิถีชุมชนอย่างยั่งยืนของเทศบาลเมืองมาบตาพุด เพื่อรองรับโครงการพัฒนาระเบียงเขตเศรษฐกิจภาคตะวันออก (EEC : Eastern Economic Corridor)</t>
  </si>
  <si>
    <t>โครงการพัฒนาเศรษฐกิจชุมชนท้องถิ่นปากน้ำประแสอย่างยั่งยืนโดยเศรษฐกิจสร้างสรรค์ (Creative Economy) และอุตสาหกรรมเชิงวัฒนธรรม (Cultural Industry)</t>
  </si>
  <si>
    <t>เทศบาลตำบลปากน้ำประแส</t>
  </si>
  <si>
    <t>การยางแห่งแห่งประเทศไทย</t>
  </si>
  <si>
    <t>โครงการปรับปรุงถนนผิวจราจรแอสฟัลท์ติกคอนกรีตและปรับปรุงภูมิทัศน์สายเลียบชายทุ่งคา หมู่ที่ 4 หมู่ที่ 8   ตำบลเนินฆ้อ อำเภอแกลง จังหวัดระยอง</t>
  </si>
  <si>
    <t>กิจกรรมหลัก 6.1</t>
  </si>
  <si>
    <t>โครงการส่งเสริม เชื่อมโยงภาคการเกษตรสู่ภาคการท่องเที่ยว</t>
  </si>
  <si>
    <t>กิจกรรมหลักที่ 13.1</t>
  </si>
  <si>
    <t>สำนักงานพลังงานจังหวัด</t>
  </si>
  <si>
    <t>โครงการก่อสร้างคันดินรอบสระน้ำหนองอ้อ</t>
  </si>
  <si>
    <t xml:space="preserve">โครงการพัฒนาทางหลวงรองรับพื้นที่เศรษฐกิจพิเศษภาคตะวันออกสายทางเลี่ยงเมืองมาบตาพุด                                      </t>
  </si>
  <si>
    <t xml:space="preserve">โครงการเสริมสร้างความเข้มแข็งของสถาบันทางสังคมด้วยกีฬา </t>
  </si>
  <si>
    <t>โครงการก่อสร้างและปรับปรุงอาคารอเนกประสงค์สาธารณประโยชน์</t>
  </si>
  <si>
    <t xml:space="preserve">โครงการส่งเสริมและพัฒนาคุณภาพการผลิตสินค้าเกษตรโดยการใช้ปุ๋ยอินทรีย์   </t>
  </si>
  <si>
    <t xml:space="preserve">ปรับปรุงถนนลาดยางแบบผิวเรียบเป็นถนนลาดยางพาราแอสฟัสท์ติกคอนกรีต สายมาบพวา-เขาหินแท่น หมู่ที่ 4,7,9,11 ตำบลวังหว้า อำเภอแกลง จังหวัดระยอง  </t>
  </si>
  <si>
    <t>ก่อสร้างถนนคอนกรีตเสริมเหล็ก สายชากตะไคร้-หนองกวาง หมู่ที่ 14 ตำบลวังหว้า อำเภอแกลง จังหวัดระยอง</t>
  </si>
  <si>
    <t>ปรับปรุงถนนลาดยางแบบผิวเรียบเป็นถนนคอนกรีตเสริมเหล็ก สายซอยเขาคอก-วังจันทร์ หมู่ที่ 10 ตำบลวังหว้า อำเภอแกลง จังหวัดระยอง</t>
  </si>
  <si>
    <t>ปรับปรุงถนนลาดยางแบบผิวเรียบเป็นถนนคอนกรีตเสริมเหล็ก สายซอยวิจิตร 3 หมู่ที่ 3 ตำบลวังหว้า อำเภอแกลง จังหวัดระยอง</t>
  </si>
  <si>
    <t>ก่อสร้างถนนคอนกรีตเสริมเหล็ก สายเลียบคลองส่งน้ำเขื่อนวังหว้า หมู่ที่ 1,2 ตำบลวังหว้า มีความคาบเกี่ยวต่อเนื่องกับ หมู่ที่ 6 ตำบลทางเกวียน อำเภอแกลง จังหวัดระยอง</t>
  </si>
  <si>
    <t>ก่อสร้างถนนคอนกรีตเสริมเหล็ก สายธารเกษม-หนองสนม หมู่ที่ 2,3 ตำบลวังหว้า อำเภอแกลง จังหวัดระยอง พร้อมก่อสร้างสะพานคอนกรีตเสริมเหล็กข้ามคลองวังหว้า</t>
  </si>
  <si>
    <t xml:space="preserve">ก่อสร้างถนนคอนกรีตเสริมเหล็ก สายไทรรัง-ท่าตาเทือง หมู่ที่ 2 ตำบลวังหว้า มีความคาบเกี่ยวต่อเนื่องกับตำบลเนินฆ้อ อำเภอแกลง จังหวัดระยอง </t>
  </si>
  <si>
    <t>ก่อสร้างถนนคอนกรีตเสริมเหล็ก สายคลองใช้ 2 หมู่ที่ 3 ตำบลกระแสบน อำเภอแกลง จังหวัดระยอง</t>
  </si>
  <si>
    <t>ก่อสร้างถนนคอนกรีตเสริมเหล็ก สายเนินไม้หอม - หนองเสม็ด หมู่ที่ 10 ตำบลกระแสบน อำเภอแกลง จังหวัดระยอง</t>
  </si>
  <si>
    <t>ก่อสร้างถนนลาดยางแบบเคพซีล (CAPE SEAL) สายบ้านป้าแจ๊ส-เขายางแดง หมู่ที่ 6 ตำบลกระแสบน อำเภอแกลง  จังหวัดระยอง</t>
  </si>
  <si>
    <t>ก่อสร้างถนนแอสฟัสท์ติกคอนกรีต สายรอบพุทธมณฑล หมู่ที่ 5 ตำบลชากพง อำเภอแกลง จังหวัดระยอง</t>
  </si>
  <si>
    <t>ซ่อมสร้างถนน (Over Lay) สายสันติวัน - สมอโพรง หมู่ที่ 4 ตำบลชากพง อำเภอแกลง จังหวัดระยอง</t>
  </si>
  <si>
    <t>ซ่อมแซมถนน คสล.สายท่ากะพัก พร้อมขยายผิวจราจร หมู่ที่ 5 บ้านดอนมะกอกบน ตำบลคลองปูน อำเภอแกลง จังหวัดระยอง</t>
  </si>
  <si>
    <t>ก่อสร้างถนนสายเลียบคลองลำแพน หมู่ที่ 5 บ้านเนินยาง ตำบลคลองปูน อำเภอแกลง จังหวัดระยอง</t>
  </si>
  <si>
    <t xml:space="preserve">ปรับปรุงถนนแอสฟัสท์ติกคอนกรีตสายบ้านอ่าง-พังราด ตำบลคลองปูน อำเภอแกลง จังหวัดระยอง </t>
  </si>
  <si>
    <t>ปรับปรุงถนนลาดยางแบบผิวเรียบ (แคปซีล) เป็นแอสฟัสท์ติกคอนกรีต สายที่พักสงฆ์ -วังกลอย หมู่ที่ 7 ตำบลชากโดน อำเภอแกลง จังหวัดระยอง</t>
  </si>
  <si>
    <t>ก่อสร้างถนนคอนกรีตเสริมเหล็กสายหนองเสม็ด-สมอโพรง บ้านหนองเสม็ด หมู่ที่ 6 ตำบลสองสลึง อำเภอแกลง จังหวัดระยอง</t>
  </si>
  <si>
    <t>ก่อสร้างถนนคอนกรีตเสริมเหล็กสายอนามัย-เขาซุ้ม หมู่ที่ 1 ตำบลสองสลึง อำเภอแกลง จังหวัดระยอง</t>
  </si>
  <si>
    <t>ก่อสร้างพนังกั้นน้ำป้องกันการกัดเซาะบริเวณสนามกีฬาเฉลิมพระเกียรติ 80 พระพรรษา อำเภอแกลง จังหวัดระยอง</t>
  </si>
  <si>
    <t>ก่อสร้างพนังกั้นน้ำป้องกันการกัดเซาะ บริเวณศาลาต้นโพธิ์ อำเภอแกลง จังหวัดระยอง</t>
  </si>
  <si>
    <t>ปรับปรุงวางท่อเมนจ่ายน้ำประปา บริเวณถนนสุขุมวิทฝั่งทิศใต้ จากโค้งตายาย จนถึงสะพานดำร้านเจียวโภชนา ตำบลทางเกวียน อำเภอแกลง จังหวัดระยอง</t>
  </si>
  <si>
    <t>วางท่อระบายน้ำคอนกรีตเสริมเหล็ก ถนนสายอริยคุณ ฝั่งซ้าย หมู่ที่ 7 ตำบลทางเกวียน อำเภอแกลง จังหวัดระยอง</t>
  </si>
  <si>
    <t>เพิ่มประสิทธิภาพการจ่ายน้ำประปา บ้านพลงช้างเผือก หมู่ที่ 7 ตำบลช้างเผือก  อำเภอแกลง จังหวัดระยอง</t>
  </si>
  <si>
    <t>วางท่อระบายน้ำพร้อมบ่อพัก ถนนสายจำรุง-ชากโดน หมู่ที่ 7 ตำบลเนินฆ้อ อำเภอแกลง จังหวัดระยอง</t>
  </si>
  <si>
    <t>วางท่อระบายน้ำพร้อมบ่อพัก ถนนสายเนินฆ้อ - ถนนกะเพรา หมู่ที่ 4,8,9 ตำบลเนินฆ้อ อำเภอแกลง จังหวัดระยอง</t>
  </si>
  <si>
    <t>โครงการอนุรักษ์ฟื้นฟูทรัพยากรธรรมชาติและสิ่งแวดล้อม</t>
  </si>
  <si>
    <t>ก่อสร้างฝายน้ำล้น แบบ มข.2527 คลองน้ำเขียว หมู่ที่ 9 ตำบลห้วยยาง อำเภอแกลง จังหวัดระยอง</t>
  </si>
  <si>
    <t>ก่อสร้างฝายน้ำล้น แบบ มข.2527 คลองน้ำเขียว หมู่ที่ 2 ตำบลห้วยยาง อำเภอแกลง จังหวัดระยอง</t>
  </si>
  <si>
    <t>ก่อสร้างฝายน้ำล้น แบบ มข.2527 คลองเต้าปูนหาย หมู่ที่ 9 ตำบลห้วยยาง อำเภอแกลง จังหวัดระยอง</t>
  </si>
  <si>
    <t>ก่อสร้างฝายน้ำล้น แบบ มข.2527 คลองคลองคา หมู่ที่ 1 ตำบลห้วยยาง อำเภอแกลง จังหวัดระยอง</t>
  </si>
  <si>
    <t>ก่อสร้างฝายน้ำล้นคลองตาริน หมู่ที่ 6 ตำบลชากบก อำเภอบ้านค่าย จังหวัดระยอง</t>
  </si>
  <si>
    <t>ปรับปรุงพื้นลู่วิ่งรอบสนามฟุตบอล บริเวณสนามกีฬาเฉลิมพระเกียรติ 80 พระพรรษา (ชุมชนโพธิ์ทอง) อำเภอแกลง จังหวัดระยอง</t>
  </si>
  <si>
    <t>ก่อสร้างฝายกั้นน้ำ (ฝายคลองสองสลึง) หมู่ที่ 1 เชื่อมหมู่ที่ 5 บ้านสองสลึง ตำบลสองสลึง อำเภอแกลง จังหวัดระยอง</t>
  </si>
  <si>
    <t>ก่อสร้างสนามกีฬา หมู่ที่ 4 ตำบลกร่ำ อำเภอแกลง จังหวัดระยอง</t>
  </si>
  <si>
    <t>ก่อสร้างอาคารศูนย์การเรียนรู้เศรษฐกิจพอเพียงพร้อมจัดภูมิทัศน์ หมู่ที่ 1 ตำบลวังหว้า อำเภอแกลง จังหวัดระยอง</t>
  </si>
  <si>
    <t>โครงการอันซีนกองดิน หมู่ที่ 2 ตำบลกองดิน อำเภอแกลง จังหวัดระยอง</t>
  </si>
  <si>
    <t>ขุดลอกคลองซอยตรอกตาดำ ต.ทางเกวียน อ.แกลง จ.ระยอง</t>
  </si>
  <si>
    <t>ปรับปรุงสนามกีฬาฟุตซอลโรงเรียน วิบูลวิทยา หมู่ที่ 5 ตำบลตาขัน อำเภอบ้านค่าย จังหวัดระยอง</t>
  </si>
  <si>
    <t>ปรับปรุงสนามกีฬากลางแจ้ง หมู่ที่ 4 ตำบลหนองละลอก อำเภอบ้านค่าย</t>
  </si>
  <si>
    <t>ก่อสร้างถนนคอนกรีตเสริมเหล็ก สายเลียบคลองส่งน้ำเขื่อนวังหว้า หมู่ที่ 1,2 ตำบลวังหว้า มีความเกี่ยวต่อเนื่องกับหมู่ที่ 6 ตำบลทางเกวียน อำเภอแกลง จังหวัดระยอง</t>
  </si>
  <si>
    <t>ก่อสร้างคอนกรีตเสริมเหล็ก สายชากตะไคร้-  หนองกวาง หมู่ที่ 14 ตำบลวังหว้า มีความคาบเกี่ยวต่อเนื่องกับตำบลทางเกวียน อำเภอแกลง จังหวัดระยอง</t>
  </si>
  <si>
    <t>ก่องสร้างถนนคอนกรีตเสริมเหล็ก สายหนองหอย -ชากตะแบก ซอย 1 หมู่ที่ 12 ตำบลวังหว้า มีความคาบเกี่ยวต่อเนื่องกับตำบลห้วยยาง อำเภอแกลง จังหวัดระยอง</t>
  </si>
  <si>
    <t>ก่อสร้างถนนคอนกรีตเสริมเหล็ก สายธารเกษม-หนองสนม หมู่ที่ 2,3 ตำบลวังหว้า มีความคาบเกี่ยวต่อเนื่องกับตำบลทางเกวียน อำเภอแกลง จังหวัดระยอง</t>
  </si>
  <si>
    <t>ก่อสร้างถนนคอนกรีตเสริมเหล็ก สายไทรรัง - ท่าตาเทือง หมู่ที่ 2 ตำบลวังหว้า  มีความคาบเกี่ยวต่อเนื่องตำบลเนินฆ้อ อำเภอแกลง จังหวัดระยอง</t>
  </si>
  <si>
    <t>ก่อสร้างถนนคอนกรีตเสริมเหล็ก สายเลียบคลองส่งน้ำเขื่อนวังหว้า หมู่ที่ 1,2 ตำบลวังหว้า คาบเกี่ยวต่อเนื่องกับ หมู่ที่ 6 ตำบลทางเกวียน อำเภอแกลง จังหวัดระยอง</t>
  </si>
  <si>
    <t>กิจกรรมหลัก 1.33</t>
  </si>
  <si>
    <t>กิจกรรมหลัก 2.2</t>
  </si>
  <si>
    <t>ปรับปรุงถนนลาดยาง ผสมยางพารา สายหมอมุ่ย-หนองไร่</t>
  </si>
  <si>
    <t>กิจกรรมหลัก 5.1</t>
  </si>
  <si>
    <t>กิจกรรมหลัก 5.3</t>
  </si>
  <si>
    <t>ปรับปรุงถนนแอสฟัลท์ติกคอนกรีตสายเขาดิน-หนองเสม็ด หมู่ที่ 1 ตำบลห้วยทับมอญ อำเภอเขาชะเมา จังหวัดระยอง</t>
  </si>
  <si>
    <t>ซ่อมแซมถนนแบบแอสฟัลต์คอนกรีต สายสหกรณ์-หนองหอย หมุ่ที่ 7 เชื่อมกับ หมู่ที่ 5 ตำบลพลงตาเอี่ยม อำเภอวังจันทร์ จังหวัดระยอง</t>
  </si>
  <si>
    <t>ปรับปรุงซ่อมแซมลาดยางแบบพาราแอสฟัลท์คอนกรีต สายวังโพลง-ศาลาน้ำลึก หมู่ที่ 7 บ้านวังโพลง ตำบลชุมแสง อำเภวังจันทร์ จังหวัดระยอง</t>
  </si>
  <si>
    <t>ปรับปรุงซ่อมแซมถนนลาดยางแบบพาราแอสฟัลท์คอนกรีต สายมะงั่ว-เนินดินแดง หมู่ที่ 8 บ้านมะงั่ว ตำบลชุมแสง อำเภอวังจันทร์ จังหวัดระยอง</t>
  </si>
  <si>
    <t>ปรับปรุงซ่อมแซมถนนลาดยางแบบพาราแอสฟัลท์คอนกรีต สายมะงั่ว -หนองเขิน หมู่ที่ 8 บ้านมะงั่ว     ตำบลชุมแสง อำเภอวังจันทร์ จังหวัดระยอง</t>
  </si>
  <si>
    <t>ปรับปรุงซ่อมแซฒถนนลาดยางแบบพาราแอสฟัลท์คอนกรีต สายวังโพรง-ศรีโสภณ หมู่ที่ 7 บ้านวังโพลง   ตำบลชุมแสง อำเภอวังจันทร์ จังหวัดระยอง</t>
  </si>
  <si>
    <t>ปรับปรุงซ่อมแซมถนนลาดยางแบบพารา แอสฟัลติกคอนกรีต สายเจ้าแม่กวนอิม-หน้าวัดคลองเขต หมู่ที่ 6 ตำบลป่ายุบใน อำเภอวังจันทร์ จังหวัดระยอง เชื่อมต่อกับ หมู่ที่ 3 ตำบลเขาซก อำเภอหนองใหญ่ จังหวัดชลบุรี</t>
  </si>
  <si>
    <t>ปรับปรุงซ่อมแซมถนนลาดยางแบบพารา แอสฟัลติกคอนกรีต สายป่ายุบใน คลองเขยสายเก่า หมู่ที่ 6 ตำบลป่ายุบใน อำเภอวังจันทร์ จังหวัดระยอง เชื่อมต่อกับหมู่ที่ 3 ตำบลเขาซก อำเภอหนองใหญ่ จังหวัดชลบุรี</t>
  </si>
  <si>
    <t>กิจกรรมหลัก 6.16</t>
  </si>
  <si>
    <t>ปรับปรุงซ่อมแซมถนนลาดยางแบบพารา แอสฟัลติกคอนกรีต สายสวนส้ม-เขากะพง หมู่ที่ 7  ตำบลป่ายุบใน อำเภอวังจันทร์ จังหวัดระยอง เชื่อมต่อกับ หมู่ที่ 1 ตำบลชุมแสง อำเภอวังจันทร์ จังหวัดระยอง</t>
  </si>
  <si>
    <t>ปรับปรุงซ่อมสร้างผิวจราจรแบบโอเวอร์เลย์ ด้วยแอสฟัลท์ติกคอนกรีต ถนนสายศรีโสภณ-เขาเจ็กเกรียง</t>
  </si>
  <si>
    <t>ปรับปรุงซ่อมแซมสร้างผิวจราจรแบบโอเวอร์เลย์ ด้วยแอสฟัลท์ติกคอนกรีต ถนนสายชุมนุมตาเชย-พลงตาเอี่ยม</t>
  </si>
  <si>
    <t>ปรับปรุงซ่อมสร้างผิวจราจรแบบโอเวอร์เลย์ด้วยแอสฟัลท์ติกคอนกรีต ถนนสายชงโค-เอื้ออารีย์</t>
  </si>
  <si>
    <t>ก่อสร้างถนนคอนกรีตเสริมเหล็กสายคลองจำกา-ชุมนุมตาเชย หมู่ที่ 4 บ้านคลองบางบ่อ ตำบลพลงตาเอี่ยม อำเภอวังจันทร์ จังหวัดระยอง</t>
  </si>
  <si>
    <t>ก่อสร้างถนนแอสฟัลท์ติกคอนกรีตสายสหกรณ์-หนองหอย หมู่ที่ 7 บ้านคลองสอง ตำบลพลงตาเอี่ยม อำเภอวังจันทร์ จังหวัดระยอง</t>
  </si>
  <si>
    <t>กิจกรรมหลัก 8.1</t>
  </si>
  <si>
    <t>กิจกรรมหลัก 8.3</t>
  </si>
  <si>
    <t>ก่อสร้างถนนคอนกรีตเสริมเหล็ก สายแถวริม– ชากกอไผ่ หมู่ที่ 8  ตำบลชากบก  อำเภอบ้านค่าย จังหวัดระยอง</t>
  </si>
  <si>
    <t>ก่อสร้างถนนสำหรับน้ำล้นผ่านคลองเหลาอุย หมู่ที่ 3 ตำบลหนองบัว อำเภอบ้านค่าย จังหวัดระยอง</t>
  </si>
  <si>
    <t>ปรับปรุงซ่อมแซมถนนลาดยางสายอ่างเก็บน้ำเขางวงช้าง หมู่ที่ 7 ตำบลชากบก อำเภอบ้านค่าย จังหวัดระยอง</t>
  </si>
  <si>
    <t>ปรับปรุงและก่อสร้างถนนคอนกรีตเสริมเหล็ก สายชากตาแตง-ชายทุ่ง หมู่ที่ 3 ตำบลชากบก อำเภอบ้านค่าย จังหวัดระยอง</t>
  </si>
  <si>
    <t>ปรับปรุงและก่อสร้างถนนคอนกรีตเสริมเหล็ก สายสำเริงประสิทธิ์ศรี หมู่ที่ 7 ตำบลชากบก อำเภอบ้านค่าย จังหวัดระยอง</t>
  </si>
  <si>
    <t>ปรับปรุงและก่อสร้างถนนคอนกรีตเสริมเหล็ก สายคลองมะงั่ว ซอย 1-2 หมู่ที่ 4 ตำบลชากบก อำเภอบ้านค่าย จังหวัดระยอง</t>
  </si>
  <si>
    <t>ปรับปรุงและก่อสร้างถนนคอนกรีตเสริมเหล็ก สายชากขี้เหล็ก หมู่ที่ 6 ตำบลชากบก อำเภอบ้านค่าย จังหวัดระยอง</t>
  </si>
  <si>
    <t>ปรับปรุงและก่อสร้างถนนคอนกรีตเสริมเหล็ก สายเขาลอย ซอย 1 หมู่ที่ 5 ตำบลชากบก อำเภอบ้านค่าย จังหวัดระยอง</t>
  </si>
  <si>
    <t xml:space="preserve">ปรับปรุงและก่อสร้างถนนคอนกรีตเสริมเหล็ก สายหลังวัดชากกอไผ่ หมู่ที่ 8 ตำบลชากบก อำเภอบ้านค่าย จังหวัดระยอง </t>
  </si>
  <si>
    <t>ปรับปรุงและก่อสร้างถนนคอนกรีตเสริมเหล็ก สายในชาก-หนองเสม็ด หมู่ที่ 1 ตำบลชากบก อำเภอบ้านค่าย จังหวัดระยอง</t>
  </si>
  <si>
    <t>ปรับปรุงและก่อสร้างถนนคอนกรีตเสริมเหล็ก สายศรีปราบ หมู่ที่ 8 ตำบลชากบก อำเภอบ้านค่าย จังหวัดระยอง</t>
  </si>
  <si>
    <t>ปรับปรุงและก่อสร้างถนนคอนกรีตเสริมเหล็ก สายหนองตะแบก-ชะวึก หมู่ที่ 4 ตำบลตาขัน อำเภอบ้านค่าย จังหวัดระยอง</t>
  </si>
  <si>
    <t>ปรับปรุงและก่อสร้างถนนคอนกรีตเสริมเหล็ก สายโรงแก๊ส หมู่ที่ 4 ตำบลตาขัน อำเภอบ้านค่าย จังหวัดระยอง</t>
  </si>
  <si>
    <t>ปรับปรุงและก่อสร้างถนนคอนกรีตเสริมเหล็ก สายชากล่ม-ชากเสริม หมู่ที่ 8 ตำบลตาขัน อำเภอบ้านค่าย จังหวัดระยอง</t>
  </si>
  <si>
    <t>ปรับปรุงและก่อสร้างถนนคอนกรีตเสริมเหล็ก สายหนองบัวแดง หมู่ที่ 6 ตำบลตาขัน อำเภอบ้านค่าย จังหวัดระยอง</t>
  </si>
  <si>
    <t>ปรับปรุงถนนลาดยาง สายหนองกรับ-มาบหวายโสม หมู่ที่ 2 เชื่อมหมู่ที่ 8 และหมู่ที่ 11 ตำบลหนองบัว อำเภอบ้านค่าย จังหวัดระยอง</t>
  </si>
  <si>
    <t>ปรับปรุงถนนลาดยาง สายท้ายทุ่ง-ในชาก หมู่ที่ 2 ตำบลหนองบัว อำเภอบ้านค่าย จังหวัดระยอง</t>
  </si>
  <si>
    <t>ปรับปรุงและก่อสร้างถนนคอนกรีตเสริมเหล็ก สายยายนาค-บางบุตร ซอย 1 หมู่ที่ 3 เชื่อมต่อ หมู่ที่ 2 ตำบลบางบุตร อำเภอบ้านค่าย จังหวัดระยอง</t>
  </si>
  <si>
    <t>ปรับปรุงก่อสร้างถนนคอนกรีตเสริมเหล็ก สายซอยสวนหมาก-ยายกร่ำ (ช่วงที่ 5) หมู่ที่ 5   ตำบลบ้านค่าย อำเภอบ้านค่าย จังหวัดระยอง</t>
  </si>
  <si>
    <t>ปรับปรุงและก่อสร้างถนนลาดยางสายคลองตาเอี้ยง-ชากน้ำลึก หมู่ที่ 3 ตำบลบ้านค่าย อำเภอบ้านค่าย จังหวัดระยอง</t>
  </si>
  <si>
    <t>ปรับปรุงและก่อสร้างถนนลาดยางสายเลียบคลองชลประทาน-ซอยแถวถนน หมู่ที่ 4 ตำบลบ้านค่าย อำเภอบ้านค่าย จังหวัดระยอง</t>
  </si>
  <si>
    <t>ปรับปรุงซ่อมแซมถนน ถนนเทศบาล 6 หรือถนนพาณีอุทิศ เชื่อมระหว่างหมู่ที่ 1 (ไผ่ล้อม) และหมู่ที่ 6 (แถมริม) ตำบลบ้านค่าย อำเภอบ้านค่าย จังหวัดระยอง</t>
  </si>
  <si>
    <t>ปรับปรุงและซ่อมแซมถนน ถนนเทศบาล 8 หรือถนนบ้านโขดคลอง เชื่อมระหว่างบ้านโดขดคลอง หมู่ที่ 1 ตำบลบ้านค่าย และหมู่ที่ 3 ตำบลหนองละลอก        อำเภอบ้านค่าย จังหวัดระยอง</t>
  </si>
  <si>
    <t>ปรับปรุงและซ่อมแซมถนน ถนนเทศบาล 9 หรือถนนบ้านกระโหม เชื่อมระหว่างหมู่ที่ 2 ตำบลบ้านค่าย และหมู่ที่ 2 ตำบลหนองละลอก อำเภอบ้านค่าย จังหวัดระยอง</t>
  </si>
  <si>
    <t>ปรับปรุงถนนลาดยางถนนสายท้ายทุ่ง-ในชาก หมู่ที่ 2 ตำบลหนองบัว อำเภอบ้านค่าย จังหวัดระยอง</t>
  </si>
  <si>
    <t xml:space="preserve">ก่อสร้างถนนคอนกรีตเสริมเหล็ก รหัสทางหลวงท้องถิ่น รย.ถ64015 สายป่าหวาย ตำบลหนองบัว </t>
  </si>
  <si>
    <t>ก่อสร้างถนนคอนกรีตเสริมเหล็ก รหัสทางหลวงท้องถิ่น รย.ถ.64030 สายป่ายาง-หนองซิมสิว หมู่ที่ 10 บ้านหินโค่ง เชื่อมกับ หมู่ที่ 11 บ้านสามเนิน ตำบลหนองบัว</t>
  </si>
  <si>
    <t>กิจกรรมหลัก 9.1</t>
  </si>
  <si>
    <t>กิจกรรมหลัก 9.2</t>
  </si>
  <si>
    <t>กิจกรรมหลักที่ 9.7</t>
  </si>
  <si>
    <t>กิจกรรมหลักที่ 9.8</t>
  </si>
  <si>
    <t>กิจกรรมหลักที่ 9.9</t>
  </si>
  <si>
    <t>กิจกรรมหลักที่ 9.10</t>
  </si>
  <si>
    <t>ปรับปรุงระบบหมู่บ้านแบบผิวดินขนาดกลาง ความจุ 30 ลูกบาศก์เมตร หมู่ที่ 5 ตำบลตาขัน อำเภอบ้านค่าย จังหวัดระยอง</t>
  </si>
  <si>
    <t>กิจกรรมหลักที่ 9.11</t>
  </si>
  <si>
    <t>ขยายเขตประปา หมู่ที่ 7 หมู่ที่ 8 ตำบลตาขัน อำเภอบ้านค่าย จังหวัดระยอง</t>
  </si>
  <si>
    <t xml:space="preserve">ปรับปรุงและพัฒนาอ่างเก็บน้ำหัวน้ำโจน     </t>
  </si>
  <si>
    <t>กิจกรรมหลักที่ 9.13</t>
  </si>
  <si>
    <t>กิจกรรมหลักที่ 9.14</t>
  </si>
  <si>
    <t>กิจกรรมหลักที่ 9.15</t>
  </si>
  <si>
    <t>วางท่อผันน้ำเพื่อการผลิตประปา หมู่ที่ 3 ตำบลชำฆ้อ อำเภอเขาชะมา จังหวัดระยอง</t>
  </si>
  <si>
    <t>กิจกรรมหลักที่ 9.16</t>
  </si>
  <si>
    <t>วางท่อน้ำดิบ หมู่ที่ 7-8 ตำบลตาขัน อำเภอบ้านค่าย จังหวัดระยอง</t>
  </si>
  <si>
    <t>กิจกรรมหลักที่ 9.17</t>
  </si>
  <si>
    <t>กิจกรรมหลักที่ 9.18</t>
  </si>
  <si>
    <t>ก่อสร้างระบบปะปาแบบผิวดินขนาดใหญ่มาก ความจุ 100 ลบ.ม. หมู่ที่ 10 บ้านหนองซิมสิว        ตำบลหนองบัว อำเภอบ้านค่าย ตามแบบมาตรฐานกรมทรัพยากรน้ำ</t>
  </si>
  <si>
    <t>กิจกรรมหลักที่ 9.19</t>
  </si>
  <si>
    <t>ก่อสร้างประปาหมู่บ้าน แบบผิวดินขนาดใหญ่มาก ความจุ 100 ลบ.ม. หมู่ที่ 6 บ้านเขาคลองซอง ตำบลหนองไร่ อำเภอปลวกแดง ตามแบบมาตรฐานกรมทรัพยากรน้ำ</t>
  </si>
  <si>
    <t>กิจกรรมหลักที่ 9.20</t>
  </si>
  <si>
    <t>ก่อสร้างประปาหมู่บ้าน แบบผิวดินขนาดใหญ่มาก ความจุ 100 ลบ.ม. หมู่ที่ 5 บ้านคลองน้ำดำ ตำบลหนองไร่ อำเภอปลวกแดง ตามแบบมาตรฐานกรมทรัพยากรน้ำ</t>
  </si>
  <si>
    <t>กิจกรรมหลักที่ 9.21</t>
  </si>
  <si>
    <t>ก่อสร้างประปาหมู่บ้าน แบบผิวดินขนาดใหญ่มาก ความจุ 100 ลบ.ม บ้านวังศิลา หมู่ที่ 13 ที่ตั้งบริเวณสระน้ำหนองหว้า หมู่ที่ 13 ตำบลวังหว้า อำเภอแกลง ตามแบบมาตรฐานกรมทรัพยากรน้ำ</t>
  </si>
  <si>
    <t>กิจกรรมหลักที่ 9.22</t>
  </si>
  <si>
    <t>ก่อสร้างประปาหมู่บ้าน แบบผิวดินขนาดใหญ่มาก ความจุ 100 ลบ.ม. บ้านหนองกวาง หมู่ที่ 9 ที่ตั้งบริเวณสระน้ำหนองกวาง ตำบลวังหว้า อำเภอแกลง ตามแบบมาตรฐานกรมทรัพยากรน้ำ</t>
  </si>
  <si>
    <t>กิจกรรมหลักที่ 9.23</t>
  </si>
  <si>
    <t>ก่อสร้างประปาหมู่บ้าน แบบผิวดอนขนาดใหญ่มาก ความจุ 100 ลบ.ม. บ้านเนินหยอง หมู่ที่ 8 ที่ตั้งบริเวณฝายน้ำล้น หมู่ที่ 8,14 ตำบลวังหว้า อำเภอแกลง ตามแบบมาตรฐานกรมทรัพยากรน้ำ</t>
  </si>
  <si>
    <t>กิจกรรมหลักที่ 9.24</t>
  </si>
  <si>
    <t>ก่อสร้างประปาหมู่บ้านแบบผิวดินขนาดใหญ่มาก ความจุ 100 ลบ.ม. บ้านวังหิน หมู่ที่ 5 ที่ตั้งบริเวณสระน้ำ หนองยายเข็ม ตำบลวังหว้า อำเภอแกลง ตามแบบมาตรฐานกรมทรัพยากรน้ำ</t>
  </si>
  <si>
    <t>กิจกรรมหลักที่ 9.26</t>
  </si>
  <si>
    <t>ก่อสร้างประปาหมู่บ้านแบบผิวดิน ขนาดใหญ่ ความจุ 100 ลบ.ม. หมู่ที่ 4 บ้านคลองยาง ตำบลเขาน้อย อำเภอเขาชะเมา ตามแบบมาตรฐานกรมทรัพยากรน้ำ</t>
  </si>
  <si>
    <t>กิจกรรมหลักที่ 9.27</t>
  </si>
  <si>
    <t>ก่อสร้างประปาหมู่บ้านผิวดินขนาดใหญ่ ความจุ 100 ลบ.ม. หมู่ที่ 1 บ้านทรัพย์ประเสริฐ ตำบลเขาน้อย อำเภอเขาชะเมา ตามแบบมาตรฐานกรมทรัพยากรน้ำ</t>
  </si>
  <si>
    <t>กิจกรรมหลักที่ 9.28</t>
  </si>
  <si>
    <t>ก่อสร้างประปาหมู่บ้านผิวดินขนาดใหญ่ ความจุ 100 ลบ.ม. หมู่ที่ 1 บ้านหนองโพรง ตำบลคลองปูน อำเภอแกลง ตามแบบมาตรฐานกรมทรัพยากรน้ำ</t>
  </si>
  <si>
    <t>กิจกรรมหลักที่ 9.29</t>
  </si>
  <si>
    <t>ก่อสร้างประปาหมู่บ้านแบบผิวดินขนาดใหญ่ ความจุ 100 ลบ.ม. หมู่ที่ 6 บ้านหนองนาชา ตำบลคลองปูน อำเภอแกลง ตามแบบมาตรฐานกรมทรัพยากรน้ำ</t>
  </si>
  <si>
    <t>กิจกรรมหลักที่ 9.30</t>
  </si>
  <si>
    <t>ขยายเขตวางท่อเมนจ่ายน้ำประปาเทศบาลขนาดใหญ่ ความจุ 520 ลบ.ม./ชม. หมู่ที่ 2 บ้านเนินทราย   (แห่งที่ 2) ตำบลเนินฆ้อ อำเภอแกลง</t>
  </si>
  <si>
    <t>กิจกรรมหลักที่ 9.31</t>
  </si>
  <si>
    <t>ปรับปรุงระบบท่อเมนท์ประปาหมู่บ้านตำบลเนินฆ้อ (โดยใช้ท่อ HDPE) หมู่ที่ 2,3,4,5,8,9 ตำบลเนินฆ้ออำเภอแกลง จังหวัดระยอง</t>
  </si>
  <si>
    <t>กิจกรรมหลักที่ 9.32</t>
  </si>
  <si>
    <t>ก่อสร้างระบบประปาขนาดใหญ่ หมู่ที่ 3 ต.ชำฆ้อ อ.เขาชะเมา จ.ระยอง</t>
  </si>
  <si>
    <t>กิจกรรมหลักที่ 9.33</t>
  </si>
  <si>
    <t xml:space="preserve">ก่อสร้างวางท่อผันน้ำเพื่อผลิตน้ำประปาหมู่บ้าน </t>
  </si>
  <si>
    <t>ก่อสร้างระบบประปาขนาดใหญ่ หมู่ที่ 5 ตำบลชำฆ้อ อำเภอเขาชะเมา จังหวัดระยอง</t>
  </si>
  <si>
    <t>ก่อสร้างระบบประปาหมู่บ้านแบบผิวดินขนาดใหญ่ ความจุ 100 ลบ.ม. หมู่ที่ 6 บ้านยางเอน ตำบลห้วยทับมอญ อำเภอเขาชะเมา ตามแบบมาตรฐานกรมทรัพยากรน้ำ</t>
  </si>
  <si>
    <t>ก่อสร้างระบบประปาขนาดใหญ่ หมู่ที่ 8 ตำบลชำฆ้อ อำเภอเขาชะเมา จังหวัดระยอง</t>
  </si>
  <si>
    <t>ก่อสร้างลานกีฬาฟุตบอล หมู่ที่ 5 ตำบลตะพง อำเภอเมืองระยอง</t>
  </si>
  <si>
    <t>ก่อสร้างลานกีฬาต้านยาเสพติด หมู่ที่ 1  ตำบลนาตาขวัญ อำเภอเมืองระยอง</t>
  </si>
  <si>
    <t>กิจกรรมหลักที่ 14.6</t>
  </si>
  <si>
    <t>ขุดสระเก็บน้ำบ้านตัวอย่าง</t>
  </si>
  <si>
    <t>แก้ไขปัญหาน้ำท่วมน้ำแล้งการขุดลอกคลองยายร้า หมู่ที่ 5 ตำบลสำนักท้อน</t>
  </si>
  <si>
    <t>แก้ไขปัญหาน้ำท่วมน้ำแล้งการขุดลอกคลองยายร้า หมู่ที่ 5 ตำบลสำนักท้อน อำเภอบ้านฉาง จังหวัดระยอง</t>
  </si>
  <si>
    <t>แก้ไขปัญหาน้ำท่วมน้ำแล้งการขุดลอกหน้าฝายคลองยายร้า (ทำนบดิน) หมู่ที่ 5 ตำบลสำนักท้อน          อำเภอบ้านฉาง จังหวัดระยอง</t>
  </si>
  <si>
    <t>แก้ไขปัญหาน้าท่วมน้ำแล้งการขุดลอกคลองลึก หมู่ที่ 7 ตำบลสำนักท้อน อำเภอบ้านฉาง จังหวัดระยอง</t>
  </si>
  <si>
    <t>ขุดสระน้ำนายแขวง อินทร์วงษ์ บ้านปิ่นทอง หมู่ที่ 8 ตำบลกะเฉด</t>
  </si>
  <si>
    <t xml:space="preserve">ปรับปรุงและพัฒนาอ่างเก็บน้ำเขางวงช้าง   </t>
  </si>
  <si>
    <t>ขุดลอกคลองบางกระดาน หมู่ที่ 8 ตำบลบางบุตร อำเภอบ้านค่าย จังหวัดระยอง</t>
  </si>
  <si>
    <t>โครงการขยายผิวจราจรพร้อมก่อสร้างทางเท้าบริเวณสี่แยกแม่น้ำคู้ (ทางหลวงแผ่นดิน หมายเลข 3191)   อำเภอปลวกแดง จังหวัดระยอง</t>
  </si>
  <si>
    <t>อนุรักษ์ฟื้นฟูคลองขุดบ้านมาบช้างนอน หมู่ที่ 3 ตำบลน้ำเป็น อำเภอเขาชะเมา จังหวัดระยอง</t>
  </si>
  <si>
    <t>อนุรักษ์ฟื้นฟูหนองพลง-หนองพลอง หมู่ที่ 7,8 ตำบลพังราด อำเภอแกลง จังหวัดระยอง</t>
  </si>
  <si>
    <t>อนุรักษ์ฟื้นฟูคลองเนินฆ้อ หมู่ที่ 2,3 ตำบลเนินฆ้อ อำเภอแกลง จังหวัดระยอง</t>
  </si>
  <si>
    <t>อนุรักษ์ฟื้นฟูแหล่งน้ำโบสถ์ หมู่ที่ 4-5  ตำบลบางบุตร อำเภอบ้านค่าย จังหวัดระยอง</t>
  </si>
  <si>
    <t>การจัดการของเสียครบวงจรแปลงเป็นพลังงาน</t>
  </si>
  <si>
    <t>โครงการก่อสร้างสถานีตรวจวัดคุณภาพอากาศในบรรยากาศ</t>
  </si>
  <si>
    <t>โครงการติดตั้งเครื่องสูบน้ำพร้อมระบบส่งน้ำขึ้นอ่างเก็บน้ำเขางวงช้าง หมู่ที่ ๗ ตำบลชากบก อำเภอบ้านค่าย จังหวัดระยอง</t>
  </si>
  <si>
    <t>3 โครงการ</t>
  </si>
  <si>
    <t>ปรับปรุงแหล่งท่องเที่ยวและเส้นทางศึกษาธรรมชาติ อุทยานแห่งชาติเขาแหลมหญ้า-หมู่เกาะเสม็ด</t>
  </si>
  <si>
    <t>2 โครงการ</t>
  </si>
  <si>
    <t>ปรับปรุงภูมิทัศน์ขยายสะพานเชื่อม  หมู่ที่1 ,หมู่ที่5 และหมู่ที่ 3 ต.น้ำเป็น อ.เขาชะเมา  จ.ระยอง</t>
  </si>
  <si>
    <t>ก่อสร้างสะพานทางเดินพร้อมศาลาที่พักตามแนวคลองสาธารณะ และสะพานแขวน ศึกษาแหล่งธรรมชาติป่าชายเลน และส่งเสริมการท่องเที่ยว  หมู่ที่ 2,7</t>
  </si>
  <si>
    <t>ปรับปรุงภูมิทัศน์ บริเวณลานหมุดกวี (ก่อสร้างประติมากรรม ในวรรณคดีสุนทรภู่)</t>
  </si>
  <si>
    <t>ปรับปรุงภูมิทัศน์ลุ่มน้ำป่าชายเลนตำบลเนินฆ้อ ภายใต้โครงการอนุรักษ์ฟื้นฟูและพัฒนาแหล่งท่องเที่ยวเชิงอนุรักษ์ลุ่มน้ำป่าชายเลนคลองท่าตาโบ๊ย</t>
  </si>
  <si>
    <t>ก่อสร้างสะพานทางเดินและปรับปรุงภูมิทัศน์บ้านปลาธนาคารปู เพื่อส่งเสริมการท่องเที่ยว ตำบลเนินฆ้อ อำเภอแกลง จังหวัดระยอง</t>
  </si>
  <si>
    <t>โครงการก่อสร้างและพัฒนาโครงสร้างพื้นฐานด้านการบริการท่องเที่ยวให้ได้มาตรฐาน</t>
  </si>
  <si>
    <t>กิจกรรมหลัก 3.1</t>
  </si>
  <si>
    <t>ปรับภูมิทัศน์บริเวณโดยรอบสระน้ำสาธารณประโยชน์บ้านเขาน้อย หมู่3 เพื่อใช้เป็นสถานที่ออกกำลังกายและพักผ่อนหย่อนใจของประชาชนและนักท่องเที่ยว</t>
  </si>
  <si>
    <t>ขยายผิวจราจรสายมาบข่า – ก้นอ่าว</t>
  </si>
  <si>
    <t>ปรับปรุงถนนสายสี่แยกพัฒนา-แก่งหางแมว หมู่ที่ 7 ต.ห้วยทับมอญ อ.เขาชะเมา  จ.ระยอง</t>
  </si>
  <si>
    <t>ปรับปรุงถนนสายยางเอน-มะเดื่อ หมู่ที่ 4 บ้านสีระมัน, หมู่ 6 บ้านยางเอน ต.ห้วยทับมอญ, หมู่ที่ 2 บ้านมะเดื่อ ต.เขาน้อย อ.เขาชะเมา จ.ระยอง</t>
  </si>
  <si>
    <t>ก่อสร้างเส้นทางจักรยาน สายสำนักสงฆ์ถ้ำเขาประทุน-วัดถ้ำวัฒนมงคล เพื่อการท่องเที่ยวเชิงนิเวศ</t>
  </si>
  <si>
    <t>ปรับปรุงผิวจราจรหาดแสงจันทร์-สุชาดา พร้อมเลนส์จักรยาน ช่วงที่ ๒ เพื่อส่งเสริมการท่องเที่ยว หมู่ที่ ๒</t>
  </si>
  <si>
    <t>ก่อสร้างถนนคอนกรีตเสริมเหล็กท่าเทียบเรือและซ่อมแซมปรับปรุงสะพาน ซอยท่าเทียบเรือ หมู่ที่ 8 ตำบลเนินฆ้อ อำเภอแกลง จังหวัดระยอง</t>
  </si>
  <si>
    <t>พัฒนาแหล่งท่องเที่ยวชายหาดสวนสน</t>
  </si>
  <si>
    <t>ติดตั้งกล้องโทรทัศน์วงจรปิด (CCTV) ในชุมชนและสถานที่สำคัญ ตำบลเนินฆ้อ อำเภอแกลงจังหวัดระยอง</t>
  </si>
  <si>
    <t>ติดตั้งกล้องโทรทัศน์วงจรปิด (CCTV) เพื่อส่งเสริมการท่องเที่ยว ชายหาดสวนสนและในเขตเทศบาลตำบลแกลงกะเฉด</t>
  </si>
  <si>
    <t>กิจกรรมหลักที่ 12.1</t>
  </si>
  <si>
    <t>กิจกรรมหลักที่ 12.2</t>
  </si>
  <si>
    <t>ก่อสร้างถนนคอนกรีตเสริมเหล็ก สายเก้าห้อง-เขาประทุน ขนาดกว้าง 6.00 เมตร ยาว 1,700 เมตร หนา 0.15 เมตร พร้อมไหล่ทางลูกรังข้างละ 0.50 เมตร เพื่อใช้เป็นเส้นทางคมนาคมและขนส่ง</t>
  </si>
  <si>
    <t>ส่งเสริมการท่องเที่ยวประเพณีวันไหลสงกรานต์ ประจำปี พ.ศ. 2561 (ถนนข้าวคลุกกะปิ วันไหลสงกราต์ชุมชนบ้านเพ)</t>
  </si>
  <si>
    <t>ส่งเสริมการท่องเที่ยวบ้านเพ-เกาะเสม็ด</t>
  </si>
  <si>
    <t>ส่งเสริมการขายตลาดต่างประเทศ</t>
  </si>
  <si>
    <t>ส่งเสริมการท่องเที่ยว (การจัดกิจกรรมระดับนานาชาติ) เพื่อยกระดับภาพลักษณ์จังหวัดระยองให้เป็นมาตรฐานสากล</t>
  </si>
  <si>
    <t>ส่งเสริมการท่องเที่ยว (การจัดกิจกรรมระดับนานาชาติ) งานเทศกาลผลไม้ Surprise Rayong</t>
  </si>
  <si>
    <t>ส่งเสริมการท่องเที่ยวและเกษตรกรชาวสวน "ตลาดน้ำชาวสวนพลงตาเอี่ยม" หมู่ 3 ตำบลพลงตาเอี่ยม อำเภอวังจันทร์ จังหวัดระยอง</t>
  </si>
  <si>
    <t>ส่งเสริมและสร้างภาพลักษณ์การท่องเที่ยวจังหวัดระยอง</t>
  </si>
  <si>
    <t>ส่งเสริมการท่องเที่ยว พัฒนาท่าเทียบเรือข้ามฟากเกาะเสม็ด</t>
  </si>
  <si>
    <t>ส่งเสริมการท่องเที่ยว (จัดกิจกรรมนานาชาติ) งานสุนทรภู่ World Night</t>
  </si>
  <si>
    <t>ปรับปรุงและก่อสร้างสะพานสัญจรเลียบชายฝั่งทะเลอ่าวบ้านเพ</t>
  </si>
  <si>
    <t>เพิ่มศักยภาพการเพาะเลี้ยงสัตว์น้ำชายฝั่งและแก้ปัญหาโรคกุ้ง</t>
  </si>
  <si>
    <t>ก่อสร้างถนนคอนกรีตเสริมเหล็ก สายเลียบคลองส่งน้ำ หมู่ที่ 1,2 ตำบลวังหว้า มีความคาบเกี่ยวต่อเนื่องกับหมู่ที่ 6 ตำบลทางเกวียน อำเภอแกลง จังหวัดระยอง</t>
  </si>
  <si>
    <t>ก่อสร้างถนนคอนกรีตเสริมเหล็ก สายวังขอนชัน 1 ซอย 11 หมู่ที่ 5 ตำบลกระแสบน อำเภอแกลง จังหวัดระยอง</t>
  </si>
  <si>
    <t>ก่อสร้างเสาไฟฟ้า High Mast ช่วงที่ 3 และปรับปรุงภูมิทัศน์ตำบลเนินพระ</t>
  </si>
  <si>
    <t>ก่อสร้างประปาหมู่บ้าน แบบผิวดินขนาดใหญ่มาก ความจุ 100 ลบ.ม.บ้านเขาดินชุ่มทอง หมู่ที่ 6 ที่ตั้งบริเวณสระน้ำรางตาแผน ตำบลวังหว้า อำเภอแกลง ตามแบบมาตรฐานกรมทรัพยากรน้ำ</t>
  </si>
  <si>
    <t xml:space="preserve">โครงการท่อส่งน้ำเพื่อการเกษตร หมุ่ที่ 4 - หมู่ที่ 6 ตำบลบ้านแลง อำเภอเมืองระยอง จังหวัดระยอง โดยทำการปรับปรุงท่อส่งน้ำเพื่อการเกษตร หมู่ที่ 4 - หมู่ที่ 6 โดยการเปลี่ยนแปลงท่อ AC -okf 300 มม.เป็นท่อ HDPE ขนาด 315 มม. PN(CLASS 100) ยาวประมาณ 3,445 เมตร พร้อมอุปกรณ์ </t>
  </si>
  <si>
    <t>โครงการขยายเขตระบบประปาหมู่บ้าน หมู่ที่ 1 บ้านธงหงส์ ,หมู่ที่ 8 บ้านปิ่นทอง, หมู่ที่ 9 บ้านคลองน้อย และหมู่ที่ 10 บ้านหนองหงษ์           ตำบลกะเฉด อำเภอเมืองระยอง จังหวัดระยอง</t>
  </si>
  <si>
    <t>โครงการก่อสร้างระบบประปาหมู่บ้านแบบบาดาลขนาดใหญ่มาก บ้านสะพานยายคุด หฒุ่ที่ 7 ตำบลบ้านค่าย อำเภอบ้านค่าย จังหว้ดระยอง ตามแบบกรมทรัพยากรน้ำ</t>
  </si>
  <si>
    <t>โครงการก่อสร้างระบบประปาแบบผิวดินขนาดใหญ่มากความจุ 100 ลบ.ม. บ้านหนองปลาไหล-หนองสนม หมู่ที่ 2 ตำบลหนองบัว อำเภอบ้านค่าย จังหวัดระยอง ตามแบบกรมทรัพยากรน้ำ</t>
  </si>
  <si>
    <t>โครงการขยายขนาดท่อเมนประปา ขนาด 4 นิ้ว หมู่ที่ 6  ตำบลชุมแสง อำเภอวังจันทร์ จังหวัดระยอง</t>
  </si>
  <si>
    <t>โครงการปรับปรุงท่อเมนจ่ายน้ำประปา หมู่ที่ 3  ตำบลพลงตาเอี่ยม อำเภอวังจันทร์ จังหวัดระยอง</t>
  </si>
  <si>
    <t>โครงการขยายเขตระบบประปา หมู่ที่ 2,3,5,7,9 ตำบลบ้านนา อำเภอแกลง จังหวัดระยอง</t>
  </si>
  <si>
    <t>โครงการขยายเขตวางท่อส่งน้ำดิบ และขยายเขตวางท่อประปาในพื้นที่ ตำบลเนินฆ้อ อำเภอแกลง จังหวัดระยอง</t>
  </si>
  <si>
    <t>โครงการก่อสร้างประปาหมู่บ้านแบบผิวดินขนาดใหญ่มากความจุ 100 ลบ.ม. บ้านเนินหย่อง หมู่ที่ 8 ที่ตั้ง บริเวณฝายน้ำล้น หมู่ที่ 8, 14 ตำบลวังหว้า อำเภอ   แกลง ตามแบบมาตรฐานกรมทรัพยากรน้ำ</t>
  </si>
  <si>
    <t>โครงการก่อสร้างประปาหมู่บ้านแบบผิวดินขนาดใหญ่มาก ความจุ 100 ลบ.ม. บ้านวังศิลา หมู่ที่ 13 ที่ตั้ง บริเวณสระน้ำหนองหว้า หมู่ที่ 13 ตำบลวังหว้า อำเภอแกลง ตามแบบมาตรฐานกรมทรัพยากรน้ำ</t>
  </si>
  <si>
    <t>โครงการก่อสร้างประปาหมู่บ้านแบบผิวดินขนาดใหญ่มาก ความจุ 100 ลบ.ม. บ้านเจริญสุข หมู่ที่ 4 ที่ตั้ง บริเวณสระน้ำหนองแบน หมู่ที่ 7 ตำบลวังหว้า อำเภอแกลง ตามแบบมาตรฐานกรมทรัพยากรน้ำ</t>
  </si>
  <si>
    <t>ก่อสร้างระบบประปาหมู่บ้านแบบผิวดินขนาดใหญ่มาก หมู่ที่ 5 บ้านยางงาม ตำบลกระแสบน อำเภอแกลง จังหวัดระยอง ตามแบบมาตรฐานกรมทรัพยากรน้ำ</t>
  </si>
  <si>
    <t>โครงการก่อสร้างระบบประปาหมู่บ้านแบบผิวดินขนาดใหญ่มาก  หมู่ที่ 9 บ้านเขาวังไทร ตำบลกระแสบน อำเภอแกลง จังหวัดระยอง ตามแบบมาตรฐานกรมทรัพยากรน้ำ</t>
  </si>
  <si>
    <t>โครงการก่อสร้างระบบประปาหมู่บ้านแบบบาดาลขนาดใหญ่ บ้านชุมนุมสูง (ซอยเขาตองดง) ตำบลทุ่งควายกิน อำเภอแกลง จังหวัดระยอง</t>
  </si>
  <si>
    <t>โครงการก่อสร้างประปาหมู่บ้านแบบผิวดินขนาดใหญ่ พร้อมขยายเขตท่อจ่ายน้ำประปา  บ้านคลองหิน  หมู่ที่ 1 ตำบลห้วยทับมอญ  อำเภอเขาชะเมาตามแบบมาตรฐานกรมทรัพยากรน้ำ</t>
  </si>
  <si>
    <t>โครงการปรับปรุงและพัฒนาแหล่งกักเก็บน้ำ ฝายบึงต้นชัน หมู่ที่ 4 ตำบลชากบก  โดยก่อสร้างท่อลอดเหลี่ยม ขนาด 2.10 x 2.10 เมตร พร้อมติดตั้งประตูระบายน้ำและขุดลอกคลองปริมาณดินขุดไม่น้อยกว่า 2,500 ลบ.ม. (ตามแบบของทางราชการกำหนด)</t>
  </si>
  <si>
    <t>โครงการขุดลอกสระคลองกรอย หมู่ที่ 7 ตำบลชุมแสง อำเภอวังจันทร์ จังหวัดระยอง กว้าง 60 เมตร ยาว 128 เมตร</t>
  </si>
  <si>
    <t>โครงการปรับปรุงสระเก็บน้ำบ้านเขาพัง หมู่ที่ 3 ขุดสระน้ำ กว้าง 75.00 เมตร ยาว 100.00 เมตร ลึกเฉลี่ยจากระดับหลังคันดินไม่น้อยกว่า 7.00 เมตร หรือมีปริมาตรดินขุดไม่น้อยกว่า 23,390 ลูกบาศก์เมตร พร้อมอาคารประกอบอื่นๆ</t>
  </si>
  <si>
    <t>โครงการปรับปรุงสระเก็บน้ำบ้านห้วยทับมอญ หมู่ที่ 2 ขุดขยายความกว้างและความลึกขนาดความกว้างไม่น้อยกว่า 82.50 เมตรยาว 94.60 เมตร ลึกเฉลี่ยจากระดับหลังคันดินไม่น้อยกว่า 6.00 เมตร หรือมีปริมาตรดินขุดไม่น้อยกว่า 21,000  ลูกบาศก์เมตร พร้อมอาคารประกอบอื่นๆ</t>
  </si>
  <si>
    <t xml:space="preserve">โครงการปรับปรุงซ่อมแซมสถานีสูบน้ำด้วยไฟฟ้าบ้านทุ่งโพธิ์ เพื่อขยายเขตวางท่อส่งน้ำ เพื่อการเกษตร ตามแนวถนนสายนาตาขวัญ - เฉลิมพระเกียรติฯ - ตะเกราทอง  หมู่ที่ 4 ตำบลนาตาขวัญ อำเภอเมืองระยอง จังหวัดระยอง  </t>
  </si>
  <si>
    <t>ก่อสร้างถนนคอนกรีตเสริมเหล็กสายซอยหมอจอง       บ้านบ่อทอง หมู่ที่ 5 ตำบลสองสลึง อำเภอแกลง จังหวัดระยอง</t>
  </si>
  <si>
    <t xml:space="preserve">โครงการก่อสร้างปรับปรุงปูแอสฟัลท์ติกคอนกรีต รหัสทางหลวงท้องถิ่น รย.ถ. 50001  สายกองดิน-โรงเลื่อย   หมู่ที่ 1 ตำบลกองดิน   หนา 5 เซนติเมตร กว้าง 6.00-8.50  เมตร  ยาว 1,370  เมตร หรือมีพื้นที่ปูแอสฟัลท์ตกิคอนกรีตไม่น้อยกว่า 9,408 ตารางเมตร , ทาสีตีเส้นจราจรด้วยสีเทอร์โมพลาสติกพื้นที่ตีเส้นจราจรไม่น้อยกว่า 317 ตารางเมตร , ติดตั้งป้ายเครื่องหมายจราจร จำนวน 7 ป้าย (ตามแบบแปลนของเทศบาลตำบลกองดิน)   </t>
  </si>
  <si>
    <t xml:space="preserve">โครงการก่อสร้างปรับปรุงปูแอสฟัลท์ติกคอนกรีต รหัสทางหลวงท้องถิ่น รย.ถ. 50001 สายกองดิน-โรงเลื่อย  หมู่ที่ 2 ตำบลกองดิน   หนาเฉลี่ย 5 เซนติเมตร กว้าง 6.00-7.00  เมตร ยาว 1,962  เมตร หรือมีพื้นที่ปูแอสฟัลท์ตกิคอนกรีตไม่น้อยกว่า 11,837 ตารางเมตร , ทาสีตีเส้นจราจรด้วยสีเทอร์โมพลาสติกพื้นที่ตีเส้นจราจรไม่น้อยกว่า 448 ตารางเมตร , ติดตั้งป้ายเครื่องหมายจราจร จำนวน 9 ป้าย (ตามแบบแปลนของเทศบาล ตำบลกองดิน)   </t>
  </si>
  <si>
    <t>โครงการซ่อมแซมถนนลาดยางแบบแอสฟัลท์ติกคอนกรีต ถนนสายเนินฆ้อ - เนินทราย  รหัสทางหลวงท้องถิ่น รยถ.12-006 สายเนินฆ้อ - เนินทราย หมู่ที่ 3 - 2 ตำบลเนินฆ้อ กว้าง 6.00 เมตร ยาว 2,000 เมตร หนา 0.05 เมตร  พื้นที่ดำเนินการไม่น้อยกว่า 12,000 ตารางเมตร</t>
  </si>
  <si>
    <t>โครงการซ่อมแซมถนนลาดยางแบบแอสฟัลท์ติกคอนกรีต ถนนสายเนินฆ้อ - ถนนกะเพรา  รหัสทางหลวงท้องถิ่น รยถ.12-001 สายเนินฆ้อ - ถนนกะเพรา หมู่ที่ 3,4,8,9 ตำบลเนินฆ้อ กว้าง 8.00 เมตร ยาว 1,238 เมตร หนา 0.05 เมตร  พื้นที่ดำเนินการไม่น้อยกว่า 6,720 ตารางเมตร</t>
  </si>
  <si>
    <t>โครงการซ่อมสร้างผิวทางคอนกรีตเสริมเหล็ก (ใช้เหล็ก Wire Mash)  รหัสทางหลวงท้องถิ่น รย.ถ 16002  ถนนสายบ้านนา-หนองพลุ หมู่ที่ 1, 8, 10 ตำบลบ้านนา ขนาดกว้าง 5 เมตร ยาว 2,200 เมตร หนา 0.15 เมตร หรือคิดเป็นพื้นที่คอนกรีตเสริมเหล็กไม่น้อยกว่า 11,000 ตารางเมตร ไหล่ทางลงหินคลุก กว้างเฉลี่ยข้างละ 0.50 เมตร</t>
  </si>
  <si>
    <t>โครงการซ่อมสร้างผิวทางคอนกรีตเสริมเหล็ก (ใช้เหล็ก Wire Mash)  รหัสทางหลวงท้องถิ่น รย.ถ 16001  ถนนสายแหลมเหียง-บุญสัมพันธ์ หมู่ที่ 8 ตำบลบ้านนา ขนาดกว้าง 5 เมตร ยาว 960 เมตร หนา 0.15 เมตร หรือคิดเป็นพื้นที่คอนกรีตเสริมเหล็กไม่น้อยกว่า 4,800 ตารางเมตร ไหล่ทางลงหินคลุก  กว้างเฉลี่ยข้างละ 0.50 เมตร</t>
  </si>
  <si>
    <t>โครงการก่อสร้างถนนคอนกรีตเสริมเหล็กสาย  รหัสทางหลวงท้องถิ่น รย.ถ60-002 ซอยชาวสวน 1 หมู่ที่ 8 ตำบลสองสลึง  กว้าง 6.00 เมตร หนา 0.15 เมตร รวมระยะทาง 1,710 เมตร  หรือเป็นพื้นที่คอนกรีตไม่น้อยกว่า 10,260 ตร.ม พร้อมไหล่ทางหินคลุกกว้างข้างละ 0.50 เมตร จำนวน 257 ลบ.ม.  จำนวน 2 ช่วง</t>
  </si>
  <si>
    <t>โครงการปรับปรุงซ่อมแซมถนนคอนกรีตเสริมเหล็ก  รหัสทางหลวงท้องถิ่น รย.ถ60-006 สายสำนักไม้หอม-ออชาร์ดปาร์ค หมู่ที่ 7   ตำบลสองสลึง กว้าง5.00 เมตร หนา 0.15 พร้อมไหล่ทางหินคลุกกว้างข้างละ 0.50 เมตร จำนวน 375 ลบ.ม</t>
  </si>
  <si>
    <t>โครงการปรับปรุงซ่อมแซมถนนแบบคอนกรีตเสริมเหล็ก  สายกระแสบน - เนินไม้หอม หมู่ที่ 1,4 และหมู่ที่ 10 (ช่วงที่ 1) ขนาดกว้าง 8.00 เมตร ยาว 380.00 เมตร หนา 0.15 เมตร (ช่วงที่ 2) ขนาดกว้าง 6.00 เมตร ยาว 1,010.00 เมตร หนา 0.15 เมตร (ช่วงที่ 3 ) ขนาดกว้าง 6.00 เมตร     ยาว 800.00 เมตร หนา 0.15 เมตร   หรือมีปริมาณผิวจราจรรวมไม่น้อยกว่า  13,900.00 เมตร ไหล่ทางเดิมพร้อมงานตีเส้นจราจร</t>
  </si>
  <si>
    <t>โครงการปรับปรุงถนนลาดยางแบบผิวเรียบ (แคปซีล) เป็นแอสฟัลท์ติกคอนกรีต รหัสทางหลวงท้องถิ่น รย.ถ 33-003 สายวังล่าง-คลองตากวา บ้านวังล่าง หมู่ที่ 1 ตำบลชากโดน โดยการปูผิวแอสฟัลท์ติกคอนกรีต ขนาดกว้าง 5.00 เมตร ยาว 1,426 เมตร หนา 0.05 เมตร หรือคิดเป็นพื้นที่ผิวจราจรและทางเชื่อมแอสฟัสท์ติกคอนกรีตไม่น้อยกว่า 7,163 ตารางเมตร ตามแบบ อบต.ชากโดน</t>
  </si>
  <si>
    <t>โครงการซ่อมสร้างผิวทาง แบบแอสฟัลท์ติกคอนกรีต รหัสทางหลวงชนบท รย.6016 ถนนสายบ้านสามแยกประแสร์-บ้านเขาจุก หมู่ที่ 2 ขนาดกว้าง 6.00 เมตร ยาว 1,300 เมตร ไหล่ทางกว้างข้างละ 1.00 เมตร หรือมีพื้นที่ไม่น้อยกว่า 10,400 ตารางเมตร</t>
  </si>
  <si>
    <t>โครงการซ่อมสร้างผิวทาง แบบแอสฟัลท์ติกคอนกรีต รหัสทางหลวงชนบท รย. 3115 ถนนสายบ้านเขาจุก-บ้านโพธิ์ไทร หมู่ที่ 7,8  ขนาดกว้าง 6.00  เมตร ยาว 2,000 เมตร ไหล่ทางจำนวน 900 ตารางเมตร หรือมีพื้นที่ไม่น้อยกว่า 12,900 ตารางเมตร</t>
  </si>
  <si>
    <t>โครงการปรับปรุงซ่อมแซมผิวจราจรแอสฟัลท์ติกคอนกรีตรหัสทางหลวงท้องถิ่น รย.ถ.59055 สายมาบพวา-เขาหินแท่น หมู่ที่ 4, 7, 11,14 จำนวน 2 ช่วง มีพื้นที่รวมไม่น้อยกว่า 24,000 ตารางเมตร ไหล่ทางกว้างข้างละ 1 เมตร</t>
  </si>
  <si>
    <t>โตรงการปรับปรุงซ่อมแซมถนนคอนกรีตเสริมเหล็ก รหัสทางหลวงท้องถิ่น รย.ถ59-012 รหัสทางหลวงท้องถิ่น รย.ถ59-012 สายหนองหอย-ชากตะแบก หมู่ที่ 3, 12 ต.วังหว้า กว้าง 6 เมตร ยาว 2,000 เมตร หนา 0.15 เมตร หรือมีพื้นที่ผิวจราจรไม่น้อยกว่า 12,000 ตารางเมตร ไหล่ทางกว้างข้างละ 0.50 เมตร</t>
  </si>
  <si>
    <t>โครงการก่อสร้างถนนคอนกรีตเสริมเหล็กรหัสทางหลวงท้องถิ่น รย.ถ.46028 สายมาบกะลอก หมู่ที่ 3 ตำบลบางบุตร กว้าง 6 เมตร ยาว 320 เมตร หนา0.15 เมตร หรือมีพื้นที่ไม่น้อยกว่า 1,920 ตารางเมตร</t>
  </si>
  <si>
    <t>โครงการก่อสร้างถนนคอนกรีตเสริมเหล็กรหัสทางหลวงท้องถิ่น รย.ถ.46034 สายเขาหวาย-ห้าร้อยไร่ หมู่ที่ 7 ตำบลบางบุตร กว้าง 6 เมตร ยาว 1,450 เมตร หนา 0.15 เมตร  ไม่น้อยกว่า 8,700 ตารางเมตรหรือมีพื้นที่ไม่น้อยกว่า 8,700 ตารางเมตร</t>
  </si>
  <si>
    <t>โครงการก่อสร้างถนนคอนกรีตเสริมเหล็ก รหัสทางหลวงท้องถิ่น รย.ถ.64024 สายหนองกรับ-มาบหวายโสม หมู่ที่ 2 บ้านหนองปลาไหล เชื่อมหมู่ที่ 8 บ้านคลองขนุน และหมู่ที่ 11 บ้านสามเนิน ตำบลหนองบัว กว้าง 6.00 เมตร ยาว 1,027.00 เมตร หนา 0.15 เมตร หรือมีพื้นที่ผิวจราจรคอนกรีตเสริมเหล็กไม่น้อยกว่า 6,162.00 ตารางเมตร ไหล่ทางลง ลูกรังบดอัดแน่นข้างละ 0.50 เมตร</t>
  </si>
  <si>
    <t>โครงการก่อสร้างถนนคอนกรีตเสริมเหล็ก รหัสทางหลวงท้องถิ่น รย.ถ.64030 สายป่ายาง-หนองซิมสิว หมู่ที่ 10 บ้านหินโค่ง เชื่อมกับหมู่ที่ 11 บ้านสามเนิน ตำบลหนองบัว กว้าง 6.00 เมตร ยาว 1,400.00 เมตร หนา 0.15 เมตร หรือมีพื้นที่ผิวจราจรคอนกรีตเสริมเหล็กไม่น้อยกว่า 8,400.00 ตารางเมตร ไหล่ทางลงลูกรังบดอัดแน่นข้างละ 0.50 เมตร</t>
  </si>
  <si>
    <t xml:space="preserve">โครงการก่อสร้างปรับปรุงซ่อมแซมถนนลาดยางตามแนวถนนลาดยางสาย รย.ถ.43017 นาตาขวัญ - เฉลิมพระเกียรติสมเด็จพระศรีนครินทร์ ระยอง หมู่ที่ 4  ตำบลนาตาขวัญ  อำเภอเมืองระยอง  จังหวัดระยอง </t>
  </si>
  <si>
    <t xml:space="preserve">โครงการปรับปรุงซ่อมแซมถนนลาดยางแบบแอสฟัสท์ติกคอนกรีต รหัสทางหลวงท้องถิ่น รย.ถ. 36002 สายสันติสุข - เจริญสุข  หมู่ที่ 2  ตำบลชุมแสง กว้าง 6 เมตร ยาว 2,350 เมตร หนา 0.05 เมตร  ไหล่ทางแอสฟัลท์ติกคอนกรีตกว้างข้างละ 0.50 เมตร หรือมีพื้นที่  แอสฟัลท์ติกคอนกรีตไม่น้อยกว่า 16,450 ตารางเมตร </t>
  </si>
  <si>
    <t xml:space="preserve">โครงการปรับปรุงซ่อมแซมถนนลาดยางแบบแอสฟัสท์ติกคอนกรีต รหัสทางหลวงท้องถิ่น รย.ถ. 36004 สายพิทักษ์เกียรติ - คลองไผ่  หมู่ที่ 3 ตำบลชุมแสง กว้าง 6 เมตร ยาว 2,460 เมตร หนา 0.05 เมตร  ไหล่ทางแอสฟัลท์ติกคอนกรีตกว้างข้างละ 0.50 เมตร หรือมีพื้นที่ แอสฟัลท์ติกคอนกรีตไม่น้อยกว่า 15,392 ตารางเมตร </t>
  </si>
  <si>
    <t>โครงการปรับปรุงถนนแอสฟัลต์คอนกรีต รหัส ทางหลวงท้องถิ่น รย.ถ.32/002 สายคลองปูน-ทุ่งควายกิน บ้านเนินยาง หมู่ที่ 5 และ หมู่ที่ 7 ตำบลคลองปูน กว้าง 6 เมตร ยาว 2,128 เมตร กว้าง 4.90 เมตร ยาว 12 เมตร หนา 0.05 เมตร</t>
  </si>
  <si>
    <t>โครงการซ่อมแซมถนนคสล.เป็นผิวลาดยางแบบแอสฟัลต์คอนกรีต รหัสสายทางรย.ถ.32/004 สายท่ากะพัก บ้านดอนมะกอกบน หมู่ที่ 5 ตำบลปากน้ำกระแส กว้าง 5 เมตร ยาว 1,220 เมตร หนา 0.05 เมตร</t>
  </si>
  <si>
    <t>โครงการซ่อมสร้างถนนแอสฟัลต์ติกคอนกรีต รหัสทางหลวงท้องถิ่น รย.ถ.52006 สายเขาตลาด-วังโพรง หมู่ที่ 1, หมู่ที่ 4 ตำบลพลงตาเอี่ยม อำเภอวังจันทร์ จังหวัดระยอง ขนาดผิวจราจรกว้าง 6.00 เมตร ยาว 3,400 เมตร หนา 0.05 เมตร รวมพื้นที่ก่อสร้างไม่น้อยกว่า 20,400 ตารางเมตร</t>
  </si>
  <si>
    <t>โครงการซ่อมสร้างถนนแอสฟัลต์ติกคอนกรีต รหัสทางหลวงท้องถิ่น รย.ถ.52010 สายศรีโสภณ-วังโพรง หมู่ที่ 4 ตำบลพลงตาเอี่ยม อำเภอวังจันทร์ จังหวัดระยอง ขนาดผิวจราจรกว้าง 6.00 เมตร ยาว 1,800 เมตร หนา 0.05 เมตร รวมพื้นที่ก่อสร้างไม่น้อยกว่า 10,800 ตารางเมตร พร้อมขยายผิวจราจร ข้างละ 0.50 เมตร ยาว 1,050 เมตร พร้อมวางท่อ คสล. ชั้น 3 ศก. 1.00 เมตร คู่ จำนวน 2 จุด , วางท่อ คสล. ชั้น 3 ศก. 1.00 เมตร เดี่ยว จำนวน 1 จุด</t>
  </si>
  <si>
    <t>โครงการก่อสร้างถนนพร้อมติดตั้งไฟส่องสว่าง สายเทศบาล 6 ซอย  ตะกาด - สี่กั๊ก  หมู่ที่  6  ตำบลพลา อำเภอบ้านฉาง  จังหวัดระยอง  โดยทำการก่อสร้างถนนคอนกรีตเสริมเหล็ก  กว้าง  8.00  เมตร  ยาว 1,309.00  เมตร  หนา  0.15  เมตร  หรือคิดเป็นพื้นที่ไม่น้อยกว่า  10,472  ตารางเมตร  พร้อมติดตั้งไฟโคมกิ่งเดี่ยว  สูง  9.00  เมตร  จำนวน  50  ต้น รายละเอียดตามแบบเทศบาลตำบลพลา</t>
  </si>
  <si>
    <t>โครงการปรับปรุงผิวจราจรถนนสายบ้านเก่า-หนองตะแบก หมู่ที่ 1,2 ตำบลตาขัน อำเภอบ้านค่าย จังหวัดระยอง โดยการปูผิวแอสฟัลท์ติกคอนกรีต (Overlay) ขนาดกว้าง 5 เมตร ยาว 1,440 เมตร หรือมีพื้นที่ผิวแอสฟัลท์ติกคอนกรีตไม่น้อยกว่า 7,200ตารางเมตร พร้อมติดตั้งป้ายประชาสัมพันธ์โครงการ ขนาด 1.20 x 2.40 เมตร จำนวน 2 ป้าย  (ตามแบบของทางราชการกำหนด)</t>
  </si>
  <si>
    <t>โครงการซ่อมสร้างถนนลาดยางแอสฟัลท์ติกคอนกรีต รหัสทางหลวงท้องถิ่น รย.ถ.10011 สายบ้านสำนักทอง - บ้านหาดใหญ่</t>
  </si>
  <si>
    <t>โครงการซ่อมสร้างถนนลาดยางแอสฟัลท์ติกคอนกรีต รหัสทางหลวงท้องถิ่น รย.ถ.10063  ตอนแยกทางหลวงหมายเลข 3191 - บรรจบถนนซอย 14 ของนิคมสร้างตนเอง</t>
  </si>
  <si>
    <t>โครงการปรับปรุงถนน  คสล.สายซอยฝายเก็บน้ำคลองพลู  รหัสทางหลวงท้องถิ่น รย.ถ.67005 บ้านคลองหิน หมู่ที่ 1 ตำบลห้วยทับมอญ  กว้าง 6.00 เมตร ยาว 670 เมตร  ผิวจราจรคอนกรีตเสริมเหล็ก  หนา  0.15  เมตร  รวมพื้นที่ผิวจราจรไม่น้อยกว่า  4,020  ตารางเมตร</t>
  </si>
  <si>
    <t>โครงการปรับปรุงถนน  คสล.สายหน้าโรงเรียนห้วยทับมอญ  รหัสทางหลวงท้องถิ่น รย.ถ.67001  บ้านคลองหิน หมู่ที่ 1 ตำบลห้วยทับมอญ  กว้าง 6.00 เมตร ยาว 1,890 เมตร  ผิวจราจรคอนกรีตเสริมเหล็ก  หนา  0.15  เมตร  รวมพื้นที่ผิวจราจรไม่น้อยกว่า  11,340  ตารางเมตร</t>
  </si>
  <si>
    <t>โครงการซ่อมสร้างถนนคอนกรีตเสริมเหล็กสายน้ำเป็น-เหมืองแร่หมู่ที่ 6 ตำบลน้ำเป็น กว้าง 6.00 เมตร ยาว 1700 เมตร ผิวจราจรคอนกรีตเสริมเหล็ก หนาเฉลี่ย 0.15 เมตรรวมพื้นที่ ผิวจราจรไม่น้อยกว่า 10,200 ตารางเมตรไหล่ทางตามสภาพ</t>
  </si>
  <si>
    <t>โครงการก่อสร้างถนนลาดยางสายคลองหิน - สะพาน1 หมู่ที่ 1 ขนาดกว้าง 6 เมตร ยาว 3,000 เมตร หรือมีพื้นที่ไม่น้อย กว่า 18,000 ตารางเมตร (PARA AC)</t>
  </si>
  <si>
    <t>โครงการก่อสร้างถนนลาดยางสายศรีประชา-โป่งสะท้อน หมู่ 1 ตำบลชำฆ้อ อำเภอเขาชะเมา จังหวัดระยอง กว้าง 6.00 เมตร ยาว 1,500 เมตร หรือมีพื้นที่ไม่น้อยกว่า 9,000 ตร.ม.</t>
  </si>
  <si>
    <t xml:space="preserve">โครงการก่อสร้างถนนลาดยางชนิดแอสฟัลติกคอนกรีต  สายเขาไผ่ - เขาสิงโต กว้าง 6.00 เมตร ไหล่ทางแบบแอสฟัลท์ติกคอนกรีต 2 ข้างๆละ 0.50 ม.  ยาว 3,000 เมตร ผิวจราจรไม่น้อยกว่า 21,000  ตารางเมตร </t>
  </si>
  <si>
    <t>โครงการก่อสร้างถนนคอนกรีตเสริมเหล็ก  สายเขาไผ่ - เขากรรมการ ขนาดกว้าง 6.00 เมตร ยาว 1,132 เมตร พร้อมไหล่ทางลูกรัง 2 ข้างๆละ 0.50 ม. ผิวจราจร ไม่น้อยกว่า 6,792 ตารางเมตร</t>
  </si>
  <si>
    <t>โครงการซ่อมสร้างถนนคอนกรีตเสริมเหล็ก  รหัสทางหลวง ท้องถิ่น รย.ถ.38002 สายตะพงนอก-เนินเสาธง-ชากลาว หมู่ที่ 6,7,15  ตำบลตะพง  จำนวน  2 ช่วง  พื้นที่รวมไม่น้อยกว่า  6,895.00 ตารางเมตร</t>
  </si>
  <si>
    <t>โครงการซ่อมสร้างถนนคอนกรีตเสริมเหล็ก  รหัสทางหลวง ท้องถิ่น รย.ถ.38006 สายบ้านหนองตารส-บ้าน เนินเสาธง  หมู่ที่ 6,7,15  ตำบลตะพง  จำนวน  2 ช่วง  พื้นที่รวมไม่น้อยกว่า 12,719.00 ตารางเมตร</t>
  </si>
  <si>
    <t>โครงการปรับปรุงถนนลาดยางแอสฟัลท์ติกคอนกรีตสายหัวคันนา - ทุ่งกระดานดำ หมู่ที่ 6 ตำบลสำนักท้อน อำเภอบ้านฉาง จังหวัดระยอง ขนาดกว้างไม่น้อยกว่า 6.00 เมตร ยาว 1.430 กิโลเมตร หนาเฉลี่ย 0.05 เมตร หรือคิดเป็นพื้นที่ผิวจราจรไม่น้อยกว่า 8,580 ตารางเมตร</t>
  </si>
  <si>
    <t>โครงการปรับปรุงถนนลาดยางแอสฟัลท์ติกคอนกรีตสาย 3376 - หนองหลง หมู่ที่ 2 ตำบลสำนักท้อน ขนาดกว้างไม่น้อยกว่า 6.00 เมตร ยาว 2.050 กิโลเมตร หนาเฉลี่ย 0.05 เมตร หรือคิดเป็นพื้นที่ผิวจราจรไม่น้อยกว่า 12,300 ตารางเมตร</t>
  </si>
  <si>
    <t>โครงการปรับปรุงซ่อมแซมถนนคอนกรีตเสริมเหล็ก  รหัสทางหลวงท้องถิ่น รย.ถ.58-002 สายวังจันทร์-เขาคอก หมู่ที่ 5 ตำบลวังจันทร์  อำเภอวังจันทร์ จังหวัดระยอง จำนวน 2 ช่วง กว้าง 6 เมตร ยาว 1,730 เมตร หนา 0.05 เมตร มีพื้นที่รวมไม่น้อยกว่า  10,380 ตารางเมตร ไม่มีไหล่ทาง</t>
  </si>
  <si>
    <t>โครงการก่อสร้างถนนคอนกรีตเสริมเหล็ก รหัสทางหลวงท้องถิ่น รย.ถ.58-006 สายชุมนุมใน-เอื้ออารีย์  หมู่ที่ 3,4 ตำบลวังจันทร์ อำเภอวังจันทร์ จังหวัดระยอง กว้าง 5 เมตร ยาว 1,080 เมตร หนา 0.15 เมตร มีพื้นที่รวมไม่น้อยกว่า 5,400 ตารางเมตร ไหล่ทางลูกรังข้างละ 0.50 เมตร</t>
  </si>
  <si>
    <t>โครงการที่ 48</t>
  </si>
  <si>
    <t>โครงการที่ 49</t>
  </si>
  <si>
    <t>โครงการที่ 50</t>
  </si>
  <si>
    <t>โครงการที่ 51</t>
  </si>
  <si>
    <t>โครงการที่ 52</t>
  </si>
  <si>
    <t>โครงการที่ 53</t>
  </si>
  <si>
    <t>โครงการที่ 54</t>
  </si>
  <si>
    <t>โครงการที่ 55</t>
  </si>
  <si>
    <t>โครงการที่ 56</t>
  </si>
  <si>
    <t>โครงการที่ 57</t>
  </si>
  <si>
    <t>โครงการที่ 58</t>
  </si>
  <si>
    <t>โครงการที่ 59</t>
  </si>
  <si>
    <t>โครงการที่ 60</t>
  </si>
  <si>
    <t>โครงการที่ 61</t>
  </si>
  <si>
    <t>โครงการที่ 62</t>
  </si>
  <si>
    <t>โครงการที่ 63</t>
  </si>
  <si>
    <t>โครงการที่ 64</t>
  </si>
  <si>
    <t>โครงการที่ 65</t>
  </si>
  <si>
    <t>โครงการที่ 66</t>
  </si>
  <si>
    <t>โครงการที่ 67</t>
  </si>
  <si>
    <t>โครงการที่ 68</t>
  </si>
  <si>
    <t>โครงการที่ 69</t>
  </si>
  <si>
    <t>โครงการที่ 70</t>
  </si>
  <si>
    <t>โครงการที่ 71</t>
  </si>
  <si>
    <t>โครงการที่ 72</t>
  </si>
  <si>
    <t>โครงการที่ 73</t>
  </si>
  <si>
    <t>โครงการที่ 74</t>
  </si>
  <si>
    <t>โครงการที่ 75</t>
  </si>
  <si>
    <t>โครงการที่ 76</t>
  </si>
  <si>
    <t>โครงการที่ 77</t>
  </si>
  <si>
    <t>โครงการที่ 78</t>
  </si>
  <si>
    <t>โครงการที่ 79</t>
  </si>
  <si>
    <t>โครงการที่ 80</t>
  </si>
  <si>
    <t>โครงการที่ 81</t>
  </si>
  <si>
    <t>โครงการที่ 82</t>
  </si>
  <si>
    <r>
      <t xml:space="preserve">โครงการปรับปรุงซ่อมแซมถนนลาดยางผิวเรียบ(แคปซีล) เป็นผิวจราจร แอสฟัลท์ติกคอนกรีต </t>
    </r>
    <r>
      <rPr>
        <u/>
        <sz val="13"/>
        <color indexed="8"/>
        <rFont val="TH SarabunPSK"/>
        <family val="2"/>
      </rPr>
      <t>สายรวมมิตรประมวลพัฒนา หมู่ที่ 3</t>
    </r>
    <r>
      <rPr>
        <sz val="13"/>
        <color indexed="8"/>
        <rFont val="TH SarabunPSK"/>
        <family val="2"/>
      </rPr>
      <t xml:space="preserve"> ตำบลห้วยยาง อำเภอแกลง จังหวัดระยอง ขนาดผิวจราจรกว้าง 5 เมตร ยาว 1,788 เมตร ปูผิวจราจร แอสฟัลท์ติกคอนกรีต หนา 5 ซม. คิดเป็นพื้นที่ปรับปรุงซ่อมแซมไม่น้อยกว่า 8,940 ตารางเมตร</t>
    </r>
  </si>
  <si>
    <r>
      <t xml:space="preserve">โครงการปรับปรุงซ่อมแซมถนนลาดยาง ผิวเรียบ (แคปซีล) เป็นผิวจราจร แอสฟัลท์ติก คอนกรีต </t>
    </r>
    <r>
      <rPr>
        <u/>
        <sz val="13"/>
        <color indexed="8"/>
        <rFont val="TH SarabunPSK"/>
        <family val="2"/>
      </rPr>
      <t>สายประมวล 2 หมู่ที่ 9</t>
    </r>
    <r>
      <rPr>
        <sz val="13"/>
        <color indexed="8"/>
        <rFont val="TH SarabunPSK"/>
        <family val="2"/>
      </rPr>
      <t xml:space="preserve"> ตำบลห้วยยาง อำเภอแกลง จังหวัดระยอง ขนาดผิวจราจรกว้าง 6 เมตร ยาว 2,008 เมตร ปูผิวจราจร แอสฟัลท์ติกคอนกรีต หนา 5 ซม. คิดเป็นพื้นที่ปรับปรุงซ่อมแซมไม่น้อยกว่า 12,048 ตารางเมตร</t>
    </r>
  </si>
  <si>
    <r>
      <t xml:space="preserve">โครงการก่อสร้างถนนคอนกรีตเสริมเหล็ก </t>
    </r>
    <r>
      <rPr>
        <sz val="13"/>
        <rFont val="TH SarabunPSK"/>
        <family val="2"/>
      </rPr>
      <t>รหัสทาง รย.ถ.34-001หลวงท้องถิ่น</t>
    </r>
    <r>
      <rPr>
        <sz val="13"/>
        <color indexed="8"/>
        <rFont val="TH SarabunPSK"/>
        <family val="2"/>
      </rPr>
      <t xml:space="preserve"> สายเขางวงช้าง บ้านมาบตารอด  หมู่ที่ 7 ตำบลชากบก  ขนาดผิวจราจรกว้าง 6.00 เมตร ยาว 2,534 เมตร หนา 0.15 เมตร หรือคิดเป็นพื้นที่คอนกรีต 15,204 ตร.ม. (ตามแบบของทางราชการ) พร้อมไหล่ทางปรับเกลี่ยแต่งตามสภาพ และติดตั้งป้ายประชาสัมพันธ์โครงการ </t>
    </r>
  </si>
  <si>
    <r>
      <t xml:space="preserve">โครงการก่อสร้างถนนคอนกรีตเสริมเหล็ก </t>
    </r>
    <r>
      <rPr>
        <sz val="13"/>
        <rFont val="TH SarabunPSK"/>
        <family val="2"/>
      </rPr>
      <t>รหัสทางหลวงท้องถิ่น รย.ถ.34-023</t>
    </r>
    <r>
      <rPr>
        <sz val="13"/>
        <color indexed="10"/>
        <rFont val="TH SarabunPSK"/>
        <family val="2"/>
      </rPr>
      <t xml:space="preserve"> </t>
    </r>
    <r>
      <rPr>
        <sz val="13"/>
        <rFont val="TH SarabunPSK"/>
        <family val="2"/>
      </rPr>
      <t xml:space="preserve">สายชากทองหลาง - ชากน้ำลึก  บ้านชากน้ำลึก   หมู่ที่ 9  ตำบลชากบก  ขนาดผิวจราจรกว้าง 6.00 เมตร ยาว 806 เมตร หนา 0.15 เมตร หรือคิดเป็นพื้นที่คอนกรีต 4,836 ตร.ม. (ตามแบบของทางราชการ) พร้อมไหล่ทางปรับเกลี่ยแต่งตามสภาพ และติดตั้งป้ายประชาสัมพันธ์โครงการ </t>
    </r>
  </si>
  <si>
    <r>
      <t>โครงการก่อสร้าง/ปรับปรุงถนนคอนกรีตเสริมเหล็ก ถนนสายบ้านค่าย-สะพานยายคุด   ช่วงที่1 ขนาดกว้างเฉลี่ย 1.00 เมตร ยาว 248.00 เมตร หนาเฉลี่ย 0.15 เมตร ช่วงที่2  ขนาดกว้าง เฉลี่ย 3.50 เมตร ยาว 1,777.00 เมตร หนาเฉลี่ย 0.15 เมตร วางท่อระบายน้ำคอนกรีตเสริมเหล็กปากลิ้นราง ชั้น 3</t>
    </r>
    <r>
      <rPr>
        <sz val="13"/>
        <rFont val="Calibri"/>
        <family val="2"/>
      </rPr>
      <t>Ø</t>
    </r>
    <r>
      <rPr>
        <sz val="13"/>
        <rFont val="TH SarabunPSK"/>
        <family val="2"/>
      </rPr>
      <t xml:space="preserve"> 0.80 เมตร พร้อมบ่อพัก คิดเป็นพื้นที่ผิวจราจรทั้งหมดไม่น้อยกว่า 6,026.66 ตารางเมตร                          </t>
    </r>
  </si>
  <si>
    <r>
      <t>โครงการก่อสร้างถนนคอนกรีตเสริมเหล็ก  สายธงหงส์-ตะพุนทอง บ้านธงหงส์ หมู่ที่ 1,บ้านปิ่นทอง หมู่ที่ 8 และบ้านหนองหงษ์  หมูที่ 10  ตำบลกะเฉด ผิวจราจรกว้าง</t>
    </r>
    <r>
      <rPr>
        <sz val="13"/>
        <rFont val="TH SarabunPSK"/>
        <family val="2"/>
      </rPr>
      <t xml:space="preserve"> 6.00 ม.ระยะทาง2,100.00 ม. หนา 0.15 ม. หรือมีพื้นที่ไม่น้อยกว่า 12,600.00 ตร.ม.</t>
    </r>
  </si>
  <si>
    <r>
      <t xml:space="preserve">โครงการก่อสร้างถนนคอนกรีตเสริมเหล็กสายจันดี-สวนผู้การ บ้านจันดี หมู่ที่ 4 ตำบลกะเฉดผิวจราจรกว้าง </t>
    </r>
    <r>
      <rPr>
        <sz val="13"/>
        <rFont val="TH SarabunPSK"/>
        <family val="2"/>
      </rPr>
      <t>6.00 ม.ระยะทาง 1,600.00 ม. หนา 0.15 ม. หรือมีพื้นที่ไม่น้อยกว่า 9,600.00 ตร.ม.</t>
    </r>
  </si>
  <si>
    <r>
      <t xml:space="preserve">โครงการปรับปรุงซ่อมแซมถนนลาดยางพาราแอสฟัลท์  ติกคอนกรีต สายศาลาแม่เนื่อง – เขาพระบาท  สายวังม่านท่าฉุด จำนวน 2 แห่ง ดังนี้ </t>
    </r>
    <r>
      <rPr>
        <u/>
        <sz val="13"/>
        <color indexed="8"/>
        <rFont val="TH SarabunPSK"/>
        <family val="2"/>
      </rPr>
      <t>ช่วงที่ 1</t>
    </r>
    <r>
      <rPr>
        <sz val="13"/>
        <color indexed="8"/>
        <rFont val="TH SarabunPSK"/>
        <family val="2"/>
      </rPr>
      <t xml:space="preserve"> ขนาดกว้าง 7 เมตร ยาว 665 เมตร หนา 0.05 เมตร </t>
    </r>
    <r>
      <rPr>
        <u/>
        <sz val="13"/>
        <color indexed="8"/>
        <rFont val="TH SarabunPSK"/>
        <family val="2"/>
      </rPr>
      <t>ช่วงที่ 2</t>
    </r>
    <r>
      <rPr>
        <sz val="13"/>
        <color indexed="8"/>
        <rFont val="TH SarabunPSK"/>
        <family val="2"/>
      </rPr>
      <t xml:space="preserve"> ขนาดกว้าง 7 เมตร  ยาว 461 เมตร 0.05 เมตร หรือพื้นที่ผิวจราจรไม่น้อยกว่า 7,882 ตารางเมตร  (ตามแบบของทางราชการ)</t>
    </r>
  </si>
  <si>
    <t>โครงการขยายผิวจราจรถนนสายวัฒนา (หนองยายอิน 9)ขยายผิวจราจรกว้าง 8.00 - 10.00 เมตร ยาวรวม 1,795 เมตร หรือมีพื้นที่ไม่น้อยกว่า 17,285 ตารางเมตร</t>
  </si>
  <si>
    <t>ก่อสร้างถนนคอนกรีตเสริมเหล็กสายสองสลึง -           สองพี่น้อง หมู่ที่  2,5  ตำบลสองสลึง อำเภอแกลง จังหวัดระยอง</t>
  </si>
  <si>
    <t>ก่อสร้างถนนคอนกรีตเสริมเหล็ก ตำบลเขาน้อย       อำเภอเขาชะเมา จังหวัดระยอง</t>
  </si>
  <si>
    <t>ปรับปรุงซ่อมแซมถนนลาดยางแบบพาราแอสฟัลท์คอนกรีตสายคลองกะท้อน หมู่ที่ 3 บ้านคลองไผ่       ตำบลชุมแสง อำเภอวังจันทร์ จังหวัดระยอง</t>
  </si>
  <si>
    <t>ก่อสร้างถนนคอนกรีตเสริมเหล็ก สายชากทองหลาง -ชากน้ำลึก หมู่ที่ 9 ตำบลชากบก อำเภอบ้านค่าย   จังหวัดระยอง</t>
  </si>
  <si>
    <t>ก่อสร้างถนนคอนกรีตเสริมเหล็กถนนหัวชวด -      หนองซิมสิว หมู่ที่ 10 เชื่อม หมู่ที่ 1ตำบลหนองบัว อำเภอบ้านค่าย จังหวัดระยอง</t>
  </si>
  <si>
    <t>ปรับปรุงถนนลาดยางสายหนองกรับ - มาบหวายโสม   หมู่ที่ 2 เชื่อมหมู่ที่ 8 และหมู่ที่ 11 ตำบลหนองบัว อำเภอบ้านค่าย จังหวัดระยอง</t>
  </si>
  <si>
    <t>ก่อสร้างถนนคอนกรีตเสริมเหล็ก สายหนองหอย -  ชากตะแบก ซอย 4 หมู่ที่ 12 ตำบลวังหว้า อำเภอแกลง จังหวัดระยอง</t>
  </si>
  <si>
    <t>พ.ศ. 2560</t>
  </si>
  <si>
    <t xml:space="preserve">      พ.ศ.    2560 - 2562</t>
  </si>
  <si>
    <t xml:space="preserve">      พ.ศ.     2560 - 2564</t>
  </si>
  <si>
    <t xml:space="preserve">       พ.ศ.      2560 - 2564</t>
  </si>
  <si>
    <t>ปี 2562</t>
  </si>
  <si>
    <t>ปี 2563</t>
  </si>
  <si>
    <t>ปี 2564</t>
  </si>
  <si>
    <t>ปี 2560 - 2564</t>
  </si>
  <si>
    <t>จังหวัด</t>
  </si>
  <si>
    <t>เอกชน</t>
  </si>
  <si>
    <r>
      <rPr>
        <b/>
        <sz val="15"/>
        <color theme="1"/>
        <rFont val="TH SarabunPSK"/>
        <family val="2"/>
      </rPr>
      <t>ประเด็นยุทธศาสตร์ที่ 1 :</t>
    </r>
    <r>
      <rPr>
        <sz val="15"/>
        <color theme="1"/>
        <rFont val="TH SarabunPSK"/>
        <family val="2"/>
      </rPr>
      <t xml:space="preserve">   พัฒนาคุณภาพสินค้าและผลิตภัณฑ์ด้านการเกษตร ประมง ปศุสัตว์ให้เป็นไปตามมาตรฐานสากล ควบคู่กับการพัฒนาไปสู่เกษตรอุตสาหกรรม และเพื่อการท่องเที่ยว   </t>
    </r>
  </si>
  <si>
    <t>โครงการเสริมสร้างความเข้มแข็งแก่เกษตรกร       กลุ่มเกษตรกร</t>
  </si>
  <si>
    <t>ส่งเสริมการผลิตปุ๋ยอินทรีย์เคมีชุมชนเศรษฐกิจพอเพียง</t>
  </si>
  <si>
    <t>ส่งเสริมแหล่งเรียนรู้การใช้ปุ๋ยหมักชีวภาพลดรายจ่าย  เพิ่มรายได้ ตามวิถีชีวิตเศรษฐกิจพอเพียง</t>
  </si>
  <si>
    <t>มหกรรมเล่าขานตำนานเมืองระยองเฉลิมพระเกียรติ 63 พรรษา สมเด็จพระเทพรัตนราชสุดาฯ สยามบรมราชกุมารี (วันอนุรักษ์มรดกไทย) ระยอง ปี 2562</t>
  </si>
  <si>
    <t>งานวันสุนทรภู่ กวีโลก สืบสานตำนานไทย จังหวัดระยอง ปี 2562</t>
  </si>
  <si>
    <t>เปิดประตูวัฒนธรรมสัญจรมุ่งสู่อาเซียนจังหวัดระยอง ปี 2562</t>
  </si>
  <si>
    <t>เรียนรู้ และผลิตสื่อสมัยใหม่เชิงรุกเพื่อการประชาสัมพันธ์การท่องเที่ยวเชิงวัฒนธรรม  จังหวัดระยอง</t>
  </si>
  <si>
    <t xml:space="preserve">รุกขมรดก ของแผ่นดิน ใต้ร่มพระบารมี จังหวัดระยอง </t>
  </si>
  <si>
    <t>โครงการติดตั้งกล้องวงจรปิดบริเวณสถานที่ท่องเที่ยวในเขตเทศบาลนครระยอง</t>
  </si>
  <si>
    <t>เพิ่มประสิทธิภาพความปลอดภัยและการจราจร</t>
  </si>
  <si>
    <t>มหกรรมประชารัฐร่วมใจ OTOP Grand Sale</t>
  </si>
  <si>
    <t>ยกระดับ OTOP สู่ EEC</t>
  </si>
  <si>
    <t>โครงการป้องกันและรักษาความปลอดภัยแก่นักท่องเที่ยวเพื่อยกระดับความเชื่อมั่น</t>
  </si>
  <si>
    <t>ยกระดับการท่องเที่ยวเกาะเสม็ดสู่สากล</t>
  </si>
  <si>
    <t>พัฒนาและยกระดับการท่องเที่ยวจังหวัดระยองเพื่อรองรับการพัฒนาระเบียงเขตเศรษฐกิจพิเศษภาคตะวันออก (EEC)</t>
  </si>
  <si>
    <t>ศึกษาศักยภาพและความพร้อมในการพัฒนาแหล่งท่องเที่ยวและวิถีชุมชนอย่างยั่งยืนของเทศบาลเมืองมาบตาพุด เพื่อรองรับโครงการพัฒนาระเบียงเขตเศรษฐกิจภาคตะวันออก (EEC : EASTERN ECONOMIC CORRIDOR)</t>
  </si>
  <si>
    <t>โครงการวิจัย พัฒนา โดยนวัตกรรมเพิ่มมูลค่าทางเศรษฐกิจสินค้าเกษตรจังหวัดระยอง ปี 2562</t>
  </si>
  <si>
    <t>โครงการส่งเสริมและพัฒนาสินค้าปศุสัตว์สู่มาตรฐานเพื่อการแข่งขัน ปี 2562</t>
  </si>
  <si>
    <t>ก่อสร้างอาคารโรงเรือน 1 หลัง</t>
  </si>
  <si>
    <t>ขุดลอกอ่างเก็บน้ำบ้านปลวกแก้ว</t>
  </si>
  <si>
    <t xml:space="preserve">ก่อสร้างแก้มลิงบ้านยางงาม   </t>
  </si>
  <si>
    <t>วางท่อระบายน้ำและการขุดลอกคลองท่าฉุด</t>
  </si>
  <si>
    <t>กิจกรรมหลักที่ 14.4</t>
  </si>
  <si>
    <t>ปรับปรุงศูนย์กระจายสินค้าสับปะรด</t>
  </si>
  <si>
    <t>จัดตั้งศูนย์กระจายสินค้าสับปะรด</t>
  </si>
  <si>
    <t>เพิ่มผลผลิตและคุณภาพสับปะรดด้วยปุ๋ยหมักเติมอากาศ</t>
  </si>
  <si>
    <t>กิจกรรมหลักที่ 16.1</t>
  </si>
  <si>
    <t>ส่งเสริมการเกษตรแบบแปลงใหญ่ (แปลงนาข้าว) ในพื้นที่สหกรณ์ ปี 2562 ของจังหวัดระยอง</t>
  </si>
  <si>
    <t>ขยายเขตวางท่อเพื่อการเกษตรภายในตำบลเนินฆ้อ หมู่ที่4-8 ถนนกระเพรา ตำบลเนินฆ้อ อำเภอแกลง จังหวัดระยอง</t>
  </si>
  <si>
    <t>ขยายเขตวางท่อเพื่อการเกษตรภายในตำบลเนินฆ้อ หมู่ที่ 1-7 บ้านเนินทราย ตำบลเนินฆ้อ อำเภอแกลง จังหวัดระยอง</t>
  </si>
  <si>
    <t>ขยายเขตวางท่อเพื่อการเกษตรภายในตำบล เนินฆ้อ หมู่ที่ 3-8 บ้านเนินฆ้อ ตำบลเนินฆ้อ  อำเภอแกลงจังหวัดระยอง</t>
  </si>
  <si>
    <t>ส่งเสริมการปลูกพืชปุ๋ยสด (ปอเทือง) เพื่อปรับปรุงบำรุงดิน และสนับสนุนการท่องเที่ยวเชิงเกษตร</t>
  </si>
  <si>
    <t>พัฒนาชุมชนประมงท้องถิ่นเพื่อการท่องเที่ยงเชิงธรรมชาติ</t>
  </si>
  <si>
    <t>บูรณาการการพัฒนาศูนย์บริการการพัฒนาปลวกแดงตามพระราชดำริจังหวัดระยอง ครบวงจร</t>
  </si>
  <si>
    <t>กิจกรรมหลักที่ 17.1</t>
  </si>
  <si>
    <t>โครงการพัฒนาศูนย์บริการทางการเกษตรตามพระราชดำริ จังหวัดระยอง</t>
  </si>
  <si>
    <t>กิจกรรมหลักที่ 17.2</t>
  </si>
  <si>
    <t>บูรณาการการขยายผลการพัฒนาศูนย์บริการการพัฒนาปลวกแดงตามพระราชดำริจังหวัดระยองสู่ปวงประชา ปี 2562</t>
  </si>
  <si>
    <t>สำนักงานพัฒนาที่ดินจังหวัดระยอง</t>
  </si>
  <si>
    <t>จัดซื้อรถฟอร์คลิฟท์ (รถยก) ขนาด 3 ตัน</t>
  </si>
  <si>
    <t>จัดซื้อเครื่องผสมปุ๋ยเคมีควบคุมการทำงานด้วยระบบคอมพิวเตอร์ จำนวน 1 ชุด</t>
  </si>
  <si>
    <t>กิจกรรมหลัก  1.5</t>
  </si>
  <si>
    <t>กิจกรรมหลัก  1.3</t>
  </si>
  <si>
    <t>กิจกรรมหลัก  1.4</t>
  </si>
  <si>
    <t xml:space="preserve">ปรับปรุงถนนสายสี่แยกพัฒนา – คลองยาง หมู่ที่ 4 บ้านสีระมัน, หมู่ 6 บ้านยางเอน </t>
  </si>
  <si>
    <t>กิจกรรมหลักที่ 8.1</t>
  </si>
  <si>
    <t>กิจกรรมหลักที่ 8.2</t>
  </si>
  <si>
    <t>กิจกรรมหลักที่ 8.3</t>
  </si>
  <si>
    <t>กิจกรรมหลักที่ 8.4</t>
  </si>
  <si>
    <t>กิจกรรมหลักที่ 8.5</t>
  </si>
  <si>
    <t>15 โครงการ</t>
  </si>
  <si>
    <t>อุตสาหกรรมคาร์บอนต่ำ (Low Carbon Industry)</t>
  </si>
  <si>
    <t>พัฒนาเมืองอุตสาหกรรมเชิงนิเวศ (Eco Center) จังหวัดระยอง</t>
  </si>
  <si>
    <t>ยกระดับสมรรถนะแรงงานและพัฒนานิสัยอุตสาหกรรมแก่เยาวชนในจังหวัดระยองเพื่อรองรับการพัฒนาระเบียงเศรษฐกิจภาคตะวันออก</t>
  </si>
  <si>
    <t>วิทยาลัยสารพัดช่างระยอง</t>
  </si>
  <si>
    <t xml:space="preserve">พัฒนาสร้างสรรค์นวัตกรรมใหม่จากวัสดุที่ไม่ใช้แล้วโดยเทคโนโลยีการผลิตที่สะอาด 3 R  </t>
  </si>
  <si>
    <t>โครงการเพิ่มขีดความสามารถในการแข่งขันด้านอุตสาหกรรมจังหวัดระยอง</t>
  </si>
  <si>
    <t>เพิ่มขีดความสามารถในการแข่งขันกลุ่มอุตสาหกรรมยานยนต์และชิ้นส่วนยานยนต์จังหวัดระยอง</t>
  </si>
  <si>
    <t>เพิ่มขีดความสามารถในการแข่งขันกลุ่มอุตสาหกรรมแปรรูปยางจังหวัดระยอง</t>
  </si>
  <si>
    <t>เพิ่มประสิทธิภาพการผลิตด้วยระบบอัตโนมัติมุ่งสู่ Thailand 4.0</t>
  </si>
  <si>
    <t>ระยองก้าวไกลร่วมใจพัฒนาอุตสาหกรรม</t>
  </si>
  <si>
    <t>กิจกรรมหลักที่ 7.1</t>
  </si>
  <si>
    <t>กิจกรรมหลักที่ 7.2</t>
  </si>
  <si>
    <t>กิจกรรมหลักที่ 7.3</t>
  </si>
  <si>
    <t>โครงการอนุรักษ์ ฟื้นฟูทรัพยากรทางทะเลและชายฝั่งเพื่อการใช้ประโยชน์อย่างเหมาะสม ปี 2562</t>
  </si>
  <si>
    <t>โครงการสนับสนุนการติดตาม ตรวจสอบการใช้ทรัพยากรธรรมชาติและส่งแวดล้อม ปี 2562</t>
  </si>
  <si>
    <t>อนุรักษ์ ฟื้นฟู และป้องกันการทำลายทรัพยากรทางทะเลและชายฝั่งจังหวัดระยอง</t>
  </si>
  <si>
    <t>โครงการก่อสร้างฝายน้ำล้น เพื่ออนุรักษ์ทรัพยากรธรรมชาติอย่างยั่งยืน</t>
  </si>
  <si>
    <t>เฝ้าระวังและตรวจติดตามคุณภาพน้ำและสัตว์น้ำในแหล่งประมงทะเลจังหวัดระยอง</t>
  </si>
  <si>
    <t>อนุรักษ์และฟื้นฟูทรัพยากรทางทะเลและชายฝั่ง</t>
  </si>
  <si>
    <t>กิจกรรมหลักที่ 11.1</t>
  </si>
  <si>
    <t>โครงการสร้างจิตสำนึกให้ชุมชนรักษาสิ่งแวดล้อม จังหวัดระยอง</t>
  </si>
  <si>
    <t>ก่อสร้างฝายกั้นน้ำ (ฝายไร่ยาย) หมู่ที่ 1 บ้านสองสลึง ตำบลสองสลึง อำเภอแกลง จังหวัดระยอง</t>
  </si>
  <si>
    <t>ยกระดับ SMEs ไทย ก้าวไกลสู่อาเซียน</t>
  </si>
  <si>
    <t>โครงการส่งเสริมและเพิ่มประสิทธิภาพการคมนาคมขนส่งและลดอุบัติเหตุทางถนน จังหวัดระยอง</t>
  </si>
  <si>
    <t>เสริมสร้างสมรรถนะเครือข่ายผู้ประกอบธุรกิจ Biz Club  Rayong</t>
  </si>
  <si>
    <t>ส่งเสริมผู้ประกอบการ E-commerce รายใหม่ จังหวัดระยอง</t>
  </si>
  <si>
    <t>กิจกรรมหลักที่ 5.1</t>
  </si>
  <si>
    <t>กิจกรรมหลักที่ 5.2</t>
  </si>
  <si>
    <t>8 โครงการ</t>
  </si>
  <si>
    <t>โครงการพัฒนาโครงสร้างพื้นฐานด้านคมนาคมเพื่อบริการประชาชนอย่างทั่วถึง ในอำเภอแกลง ปี 2562</t>
  </si>
  <si>
    <t>โครงการพัฒนาโครงสร้างพื้นฐานด้านคมนาคมเพื่อบริการประชาชนอย่างทั่วถึง ในอำเภอเมืองระยอง ปี 2562</t>
  </si>
  <si>
    <t>โครงการพัฒนาโครงสร้างพื้นฐานด้านคมนาคมเพื่อบริการประชาชนอย่างทั่วถึง ในอำเภอปลวกแดง ปี 2562</t>
  </si>
  <si>
    <t>โครงการพัฒนาโครงสร้างพื้นฐานด้านคมนาคมเพื่อบริการประชาชนอย่างทั่วถึง ในอำเภอบ้านฉาง ปี 2562</t>
  </si>
  <si>
    <t>โครงการพัฒนาโครงสร้างพื้นฐานด้านคมนาคมเพื่อบริการประชาชนอย่างทั่วถึง ในอำเภอเขาชะเมา ปี 2562</t>
  </si>
  <si>
    <t>โครงการพัฒนาโครงสร้างพื้นฐานด้านคมนาคมเพื่อบริการประชาชนอย่างทั่วถึง ในอำเภอวังจันทร์ ปี 2562</t>
  </si>
  <si>
    <t>โครงการพัฒนาโครงสร้างพื้นฐานด้านคมนาคมเพื่อบริการประชาชนอย่างทั่วถึง ในอำเภอนิคมพัฒนา ปี 2562</t>
  </si>
  <si>
    <t>โครงการพัฒนาโครงสร้างพื้นฐานด้านคมนาคมเพื่อบริการประชาชนอย่างทั่วถึง ในอำเภอบ้านค่าย ปี 2562</t>
  </si>
  <si>
    <t>กิจกรรมหลักที่ 9.4</t>
  </si>
  <si>
    <t>กิจกรรมหลักที่ 9.5</t>
  </si>
  <si>
    <t>กิจกรรมหลักที่ 9.6</t>
  </si>
  <si>
    <t>โครงการแก้ไขการขาดแคลนน้ำอุปโภคบริโภคด้วยระบบประปา ปี 2562</t>
  </si>
  <si>
    <t>กิจกรรมหลักที่ 9.12</t>
  </si>
  <si>
    <t>กิจกรรมหลัก ที่ 9.25</t>
  </si>
  <si>
    <t>ก่อสร้างระบบประปาผิวดินขนาดใหญ่มาก บริเวณอ่างหนองซิมสิว หมู่ที่ 10 ตำบลหนองบัว อำเภอบ้านค่าย จังหวัดระยอง</t>
  </si>
  <si>
    <r>
      <t>โครงวางการ</t>
    </r>
    <r>
      <rPr>
        <b/>
        <sz val="13"/>
        <color rgb="FF000000"/>
        <rFont val="TH SarabunPSK"/>
        <family val="2"/>
      </rPr>
      <t xml:space="preserve">ท่อระบายน้ำเพื่อป้องกันแก้ไขปัญหา  น้ำท่วม </t>
    </r>
  </si>
  <si>
    <t>โครงการสร้างแหล่งกักเก็บน้ำเพื่อป้องกัน แก้ไขปัญหาน้ำท่วมและภัยแล้ง ปี 2562</t>
  </si>
  <si>
    <t>กิจกรรมหลักที่ 14.5</t>
  </si>
  <si>
    <t>กิจกรรมหลักที่ 14.15</t>
  </si>
  <si>
    <t>โครงการที่ 83</t>
  </si>
  <si>
    <t>กระทรวงพลังงาน</t>
  </si>
  <si>
    <t>โครงการส่งเสริมแนวทางการดำรงชีวิตตามแนวปรัชญาของเศรษฐกิจพอเพียง ปี 2562</t>
  </si>
  <si>
    <t>โครงการเสริมสร้างมาตรฐานการดำรงชีวิต และพัฒนาคนเพื่อรองรับการเปลี่ยนแปลง ปี 2562</t>
  </si>
  <si>
    <t>ศูนย์วิจัยและพัฒนาการปศุสัตว์เขต 2</t>
  </si>
  <si>
    <t>กิจกรรมหลักที่ 21.1</t>
  </si>
  <si>
    <t>โครงการแก้ไขปัญหาอุบัติเหตุทางถนนในพื้นที่จังหวัดระยอง</t>
  </si>
  <si>
    <t>แก้ไขปัญหาจุดเสี่ยงเพื่อป้องกันและลดอุบัติเหตุทางถนนในพื้นที่จังหวัดระยอง</t>
  </si>
  <si>
    <t>พัฒนาและยกระดับคุณภาพมาตรฐานสถานศึกษาระดับเล็ก&amp;อาชีวศึกษาเพื่อรองรับ ระเบียงเศรษฐกิจ ภาคตะวันออก (Eastern Economic Corridor : EEC)</t>
  </si>
  <si>
    <t>พัฒนาศักยภาพการจัดการศึกษาก่อนวัยเรียน</t>
  </si>
  <si>
    <t>ศูนย์การเรียนรู้พลังงานทดแทนตามหลักเศรษฐกิจพอเพียงอ่างเก็บน้ำดอกกราย</t>
  </si>
  <si>
    <t>กิจกรรมหลักที่ 23.1</t>
  </si>
  <si>
    <t>กิจกรรมหลักที่ 23.2</t>
  </si>
  <si>
    <t>กิจกรรมหลักที่ 23.3</t>
  </si>
  <si>
    <t>กิจกรรมหลักที่ 23.4</t>
  </si>
  <si>
    <t>กิจกรรมหลักที่ 23.5</t>
  </si>
  <si>
    <t>กิจกรรมหลักที่ 23.6</t>
  </si>
  <si>
    <t>กิจกรรมหลักที่ 23.7</t>
  </si>
  <si>
    <t>กิจกรรมหลักที่ 23.8</t>
  </si>
  <si>
    <t>โครงการที่ 84</t>
  </si>
  <si>
    <t>ทสปช. เสริมพลังมวลชนผู้รักชาติ กอ.รมน. จังหวัดระยอง</t>
  </si>
  <si>
    <t>สร้างการรับรู้และการมีส่วนร่วมในการป้องกันและแก้ไขปัญหาอาชญากรรม ปัญหายาเสพติด และลดความเลื่อมล่ำในสังคมระยอง</t>
  </si>
  <si>
    <t>กิจกรรมหลักที่ 1.3</t>
  </si>
  <si>
    <t>11 โครงการ</t>
  </si>
  <si>
    <t>ประเด็นยุทธศาสตร์</t>
  </si>
  <si>
    <t>จำนวนโครงการ</t>
  </si>
  <si>
    <t>จำนวนกิจกรรมหลัก</t>
  </si>
  <si>
    <t>งบประมาณ</t>
  </si>
  <si>
    <t>ปี 2560</t>
  </si>
  <si>
    <t>ปี 2561</t>
  </si>
  <si>
    <t>1 .ด้านการเกษตร</t>
  </si>
  <si>
    <t>กระทรวง/กรม</t>
  </si>
  <si>
    <t>องค์กรปกครองส่วนท้องถิ่น</t>
  </si>
  <si>
    <t>2 .ด้านการท่องเที่ยว</t>
  </si>
  <si>
    <t>3. ด้านอุตสาหกรรม</t>
  </si>
  <si>
    <t>4. ด้านทรัพยากรธรรมชาติและสิ่งแวดล้อม</t>
  </si>
  <si>
    <t>5. ด้านสังคม คุณภาพชีวิต</t>
  </si>
  <si>
    <t>6. ด้านการพาณิชยกรรมและการบริการ</t>
  </si>
  <si>
    <t>รวมทั้งหมดทุกประเด็นยุทธศาสตร์</t>
  </si>
  <si>
    <t>กรม</t>
  </si>
  <si>
    <t>ท้องถิ่น</t>
  </si>
  <si>
    <t>โครงการ</t>
  </si>
  <si>
    <t>กิจกรรม</t>
  </si>
  <si>
    <t>60-64</t>
  </si>
  <si>
    <t>บูรฯ</t>
  </si>
  <si>
    <t>สถานีสูบน้ำด้วยไฟฟ้าพร้อมระบบส่งน้ำอ่างฯดอกกราย-พนานิคม (แผนบูรณาการฯ (ยางพารา))</t>
  </si>
  <si>
    <t>เพิ่มประสิทธิภาพระบบบริหารจัดการน้ำเสียในพื้นที่เขตควบคุมมลพิษ จังหวัดระยอง</t>
  </si>
  <si>
    <t>53 โครงการ</t>
  </si>
  <si>
    <t>เพิ่มผลิตในแหล่งน้ำธรรมชาติ จังหวัดระยอง</t>
  </si>
  <si>
    <t>ส่งเสริม สนับสนุนการคัดแยกขยะ จังหวัดระยอง</t>
  </si>
  <si>
    <t>จัดการคุณภาพแหล่งน้ำในพื้นที่ลุ่มน้ำในจังหวัดระยอง</t>
  </si>
  <si>
    <t>การบริหารจัดการชุมชนสีเขียวในจังหวัดระยอง</t>
  </si>
  <si>
    <t>สร้างและพัฒนาแหล่งเรียนรู้พื้นที่ชุ่มน้ำในจังหวัดระยอง</t>
  </si>
  <si>
    <t>สำรวจความหลากหลายของพืชในจังหวัดระยอง</t>
  </si>
  <si>
    <t>33 โครงการ</t>
  </si>
  <si>
    <t>โครงการที่ 85</t>
  </si>
  <si>
    <t>กรมโยธาธิการและผังเมือง</t>
  </si>
  <si>
    <t>โครงการที่ 86</t>
  </si>
  <si>
    <t>โครงการพัฒนาพื้นที่ชุมชนมาบตาพุด อำเภอเมือง ระยอง จังหวัดระยอง</t>
  </si>
  <si>
    <t>โครงการพัฒนาพื้นที่ชุมชนคลองทับมาและถนนท่าบรรทุก อำเภอเมืองระยอง จังหวัดระยอง</t>
  </si>
  <si>
    <t>พัฒนาคุณภาพสินค้าด้านปศุสัตว์ (ตรวจหาสารเร่งเนื้อแดงในปัสสาวะสุกร)</t>
  </si>
  <si>
    <t>86 โครงการ</t>
  </si>
  <si>
    <t>กิจกรรมหลักที่ 9.3</t>
  </si>
  <si>
    <t>กิจกรรมหลักที่ 10.1</t>
  </si>
  <si>
    <t>กิจกรรมหลักที่ 10.2</t>
  </si>
  <si>
    <t>กิจกรรมหลักที่ 10.3</t>
  </si>
  <si>
    <t>กิจกรรมหลักที่ 10.4</t>
  </si>
  <si>
    <t>กิจกรรมหลักที่ 10.5</t>
  </si>
  <si>
    <t>กิจกรรมหลักที่ 10.6</t>
  </si>
  <si>
    <t>กิจกรรมหลักที่ 10.7</t>
  </si>
  <si>
    <t>กิจกรรมหลักที่ 12.3</t>
  </si>
  <si>
    <t>กิจกรรมหลักที่ 12.4</t>
  </si>
  <si>
    <t>กิจกรรมหลักที่ 13.2</t>
  </si>
  <si>
    <t>โครงการพัฒนาเกษตรกรรมล้ำหน้าจังหวัดระยองเชื่อมโยงและสร้างเครือข่ายสินค้าเกษตรปลอดภัยและผลิตภัณฑ์ของกลุ่มจังหวัดภาคตะวันออก</t>
  </si>
  <si>
    <t>กิจกรรมหลักที่ 13.3</t>
  </si>
  <si>
    <t>กิจกรรมหลักที่ 13.5</t>
  </si>
  <si>
    <t>กิจกรรมหลักที่ 13.6</t>
  </si>
  <si>
    <t>กิจกรรมหลักที่ 13.7</t>
  </si>
  <si>
    <t>กิจกรรมหลักที่ 13.8</t>
  </si>
  <si>
    <t>กิจกรรมหลักที่ 14.1</t>
  </si>
  <si>
    <t>กิจกรรมหลักที่ 14.2</t>
  </si>
  <si>
    <t>กิจกรรมหลักที่ 15.1</t>
  </si>
  <si>
    <t>กิจกรรมหลักที่ 16.2</t>
  </si>
  <si>
    <t>กิจกรรมหลักที่ 16.3</t>
  </si>
  <si>
    <t>ก่อสร้างงานท่อส่งน้ำสาย IL –MP ส่วนขยายเพิ่มเติมโซน 3 หมู่ที่ 3 ต่อเนื่องหมู่ที่ 7 ตำบลห้วยยาง อำเภอแกลง จังหวัดระยอง</t>
  </si>
  <si>
    <t>ขุดสระเก็บน้ำบ้านศาลาคนเหล็ก ตำบลทุ่งควายกิน อำเภอแกลง จังหวัดระยอง</t>
  </si>
  <si>
    <t>ส่งเสริมการผลิตผลิตภัณฑ์จักสานกระจูดด้วยระบบอบแห้งพลังงานแสงอาทิตย์</t>
  </si>
  <si>
    <t>ขยายผลศูนย์เรียนรู้การเพิ่มประสิทธิภาพการผลิตสินค้าเกษตร (ศพก.) จังหวัดระยอง ปี 2562</t>
  </si>
  <si>
    <t>ส่งเสริมเศรษฐกิจชุมชน ตามหลักปรัชญาของเศรษฐกิจพอเพียง</t>
  </si>
  <si>
    <t>วางท่อน้ำดิบจากอ่างเก็บน้ำหนองปลาไหล ถึงตำบลหนองละลอก  ตำบลหนองละลอก  อำเภอบ้านค่าย จังหวัดระยอง</t>
  </si>
  <si>
    <t>ก่อสร้างระบบประปาผิวดินขนาดใหญ่มาก บริเวณหมู่บ้านหนองปลาไหล หมู่ที่ ๒ ตำบลหนองบัว อำเภอบ้านค่าย จังหวัดระยอง</t>
  </si>
  <si>
    <t>ก่อสร้างถนนคอนกรีตเสริมเหล็กถนน บ้านท้ายทุ่ง -   ในชาก หมู่ที่ 2 ตำบลหนองบัว อำเภอบ้านค่าย    จังหวัดระยอง</t>
  </si>
  <si>
    <t xml:space="preserve">ก่อสร้างถนนคอนกรีตเสริมเหล็กสาย หลังเขา - เขาอีเก้ง หมูที่ 10 ตำบลบางบุตร อำเภอบ้านค่าย จังหวัดระยอง </t>
  </si>
  <si>
    <t>ก่อสร้างถนนคอนกรีตเสริมเหล็ก สายท้ายหนอง - บางบุตร หมู่ที่ 2 ตำบลบางบุตร อำเภอบ้านค่าย จังหวัดระยอง</t>
  </si>
  <si>
    <t>ปรับปรุงถนนลาดยางถนนสายหัวชวด - หนองซิมสิว หมู่ที่ 10 ตำบลหนองบัว อำเภอบ้านค่าย จังหวัดระยอง</t>
  </si>
  <si>
    <t>ก่อสร้างถนน คสล. สาย กม. 3 – มาบตองใน หมู่ที่ 4 ตำบลหนองละลอก อำเภอบ้านค่าย จังหวัดระยอง</t>
  </si>
  <si>
    <r>
      <rPr>
        <sz val="7"/>
        <color theme="1"/>
        <rFont val="Times New Roman"/>
        <family val="1"/>
      </rPr>
      <t xml:space="preserve"> </t>
    </r>
    <r>
      <rPr>
        <sz val="13"/>
        <color theme="1"/>
        <rFont val="TH SarabunPSK"/>
        <family val="2"/>
      </rPr>
      <t xml:space="preserve">ขุดลอกคลองระเวิง ตำบลละหาร อำเภอปลวกแดง จังหวัดระยอง </t>
    </r>
  </si>
  <si>
    <t xml:space="preserve">ขุดลอกอ่างเก็บน้ำประแสร์ ตำบลเขาน้อย อำเภอเขาชะเมา จังหวัดระยอง </t>
  </si>
  <si>
    <t>ก่อสร้างสถานีสูบน้ำด้วยไฟฟ้าพร้อมระบบส่งน้ำบ้านหนองกวางระยะ 2 ตำบลวังหว้า อำเภอแกลง จังหวัดระยอง</t>
  </si>
  <si>
    <t>แก้ไขปัญหาน้ำท่วมพื้นที่คลองทับมา (ระยะที่ 3)</t>
  </si>
  <si>
    <t>ก่อสร้างระบบแพร่กระจายน้ำด้วยท่อ (สถานีสูบน้ำห้วยยาง) ตำบลห้วยยาง อำเภอแกลง จังหวัดระยอง</t>
  </si>
  <si>
    <t>ก่อสร้างระบบแพร่กระจายน้ำด้วยท่อ (วังจันทร์) ตำบลวังจันทร์ อำเภอวังจันทร์ จังหวัดระยอง</t>
  </si>
  <si>
    <t>พัฒนาพื้นที่ชุ่มน้ำระดับชาติ (บึงสำนักใหญ่) เพื่อการท่องเที่ยวเชิงอนุรักษ์</t>
  </si>
  <si>
    <t xml:space="preserve">ก่อสร้างเส้นทางปั่นจักรยานรอบอ่างเก็บน้ำดอกกราย ตำบลแม่น้ำคู้  อำแภอปลวกแดง จังหวัดระยอง </t>
  </si>
  <si>
    <t>ติดตั้งระบบเก็บข้อมูลความเร็ว, ปริมาณยานพาหนะพร้อมกล้องบันทึกภาพ เพื่อส่งเสริมประสิทธิภาพการคมนาคมขนส่งและลดอุบัติเหตุบนเส้นทางสายแยก ทช.รย.4006 - บ.เชิงเนิน อำเภอเมืองระยอง จังหวัดระยอง</t>
  </si>
  <si>
    <t>ติดตั้งระบบเก็บข้อมูลความเร็ว, ปริมาณยานพาหนะพร้อมกล้องบันทึกภาพ เพื่อส่งเสริมประสิทธิภาพการคมนาคมขนส่งและลดอุบัติเหตุบนเส้นทางสาย รย.1035 แยก ทล.3 - นิคมอุตสาหกรรมมาบตาพุด อำเภอเมืองระยอง จังหวัดระยอง</t>
  </si>
  <si>
    <t>กิจกรรมหลักที่ 5.3</t>
  </si>
  <si>
    <t>แขวงทางหลวงระยอง</t>
  </si>
  <si>
    <t xml:space="preserve">ยกระดับมาตรฐานและเพิ่มประสิทธิภาพทางหลวงในทางหลวงหมายเลข 3 ตอน มาบตาพุด – ระยอง ระหว่าง กม.213+650 – กม.214+115                                      </t>
  </si>
  <si>
    <t>กิจกรรมหลักที่ 5.4</t>
  </si>
  <si>
    <t>ยกระดับมาตรฐานและเพิ่มประสิทธิภาพทางหลวงในทางหลวงหมายเลข 3471 ตอน บางบุตร – ชุมแสง ระหว่าง กม.29+480 – กม.29+980</t>
  </si>
  <si>
    <t>กิจกรรมหลักที่ 5.5</t>
  </si>
  <si>
    <t>ยกระดับมาตรฐานและเพิ่มประสิทธิภาพทางหลวงในทางหลวงหมายเลข 3 ตอน กะเฉด – ป่าเตียน ระหว่าง กม.269+425 – กม.270+725</t>
  </si>
  <si>
    <t xml:space="preserve">โครงการพัฒนาทางหลวงรองรับพื้นที่เขตเศรษฐกิจพิเศษภาคตะวันออกในทางหลวงหมายเลข 3 ตอน บ้านฉาง – ระยอง ระหว่าง กม.196+250 – กม.214+736 </t>
  </si>
  <si>
    <t>โครงการพัฒนาทางหลวงรองรับพื้นที่เขตเศรษฐกิจพิเศษภาคตะวันออกสายทางเลี่ยงเมืองมาบตาพุด</t>
  </si>
  <si>
    <t xml:space="preserve">โครงการพัฒนาทางหลวงรองรับพื้นที่เขตเศรษฐกิจพิเศษภาคตะวันออก ในทางหลวงหมายเลข 3 ตอน บ้านฉาง – ระยอง ระหว่าง กม.196+250 – กม.214+736         </t>
  </si>
  <si>
    <t xml:space="preserve">โครงการพัฒนาทางหลวงรองรับพื้นที่เขตเศรษฐกิจพิเศษภาคตะวันออก ทางเลี่ยงเมืองมาบตาพุด           </t>
  </si>
  <si>
    <t>โครงการพัฒนาทางหลวงรองรับพื้นที่เขตเศรษฐกิจพิเศษภาคตะวันออก ทางหลวงหมายเลข 3 ตอน ระยอง – กะเฉด  กม.226+000 – กม.231+000 ขยายช่องจราจรจาก 4 ช่องจราจร เป็น 6 ช่องจราจรพร้อมสะพานข้ามแยกหรืออุโมงค์</t>
  </si>
  <si>
    <t xml:space="preserve">โครงการพัฒนาทางหลวงรองรับพื้นที่เขตเศรษฐกิจพิเศษภาคตะวันออก ทางหลวงหมายเลข 3376 ตอน บ้านฉาง – ถนนซอย 13 ของนิคมสร้างตนเองจังหวัดระยอง ระหว่าง กม.1+000 – กม.30+742 ขยายช่องจราจรจาก 2 ช่องจราจรเป็น 4 ช่องจราจร ผิวทางแอสฟัลต์ติกคอนกรีต </t>
  </si>
  <si>
    <t>โครงการพัฒนาทางหลวงรองรับพื้นที่เขตเศรษฐกิจพิเศษภาคตะวันออก ทางหลวงหมายเลข 3471 ตอน บางบุตร – ชุมแสง  ระหว่าง กม.0+000 – กม.30+416 ขยายช่องจราจรจาก 2 ช่องจราจรเป็น 4 ช่องจราจร ผิวทางแอสฟัลต์ติกคอนกรีต</t>
  </si>
  <si>
    <t>โครงการพัฒนาทางหลวงรองรับพื้นที่เขตเศรษฐกิจพิเศษภาคตะวันออก ทางหลวงหมายเลข 3578 ตอน ทางรอบอ่างเก็บน้ำหนองปลาไหล ระหว่าง กม.0+000 – กม.5+700 ขยายช่องจราจรจาก 2 ช่องจราจรเป็น 4 ช่องจราจร ผิวทางแอสฟัลต์ติกคอนกรีต</t>
  </si>
  <si>
    <t>ขุดลอกคลองเนินฆ้อ-เนินทราย (ช่วงที่2) หมู่ที่ 3 - หมู่ที่ 2 ขนาดกว้าง 10.00 เมตร ยาว 1,650 เมตร ลึกเฉลี่ยจากท้องคลอง 1.50 เมตร</t>
  </si>
  <si>
    <t>ปรับปรุงภูมิทัศน์ท่าเรือตาเทือง หมู่ที่ 2 ตำบลวังหว้า อำเภอแกลง จังหวัดระยอง ภายใต้โครงการอนุรักษ์ฟื้นฟูและพัฒนาแหล่งท่องเที่ยวเชิงอนุรักษ์ลุ่มน้ำป่าชายเลนท่าเรือตาเทือง</t>
  </si>
  <si>
    <t>ปรับปรุงระบบระบายน้ำ ซอยจำรุง ๔ (จำรุง-หินขาว) ก่อสร้างระบบระบายน้ำ ถนนจำรุง-หินขาวและถนนเลียบหาดแม่รำพึง ช่วงลานหินขาว-คลองสาป พร้อมเชื่อมต่อท่อรวบรวมน้ำเสียเดิม</t>
  </si>
  <si>
    <t>โครงการส่งเสริมและพัฒนาท่องเที่ยวเชิงเกษตรจังหวัดระยอง ปี 2562</t>
  </si>
  <si>
    <t>ส่งเสริมและพัฒนาการท่องเที่ยวเชิงเกษตรจังหวัดระยอง ปี 2562</t>
  </si>
  <si>
    <t>ปรับภูมิทัศน์หาดแสงจันทร์-สุชาดา เพื่อส่งเสริมการท่องเที่ยว (ช่วงที่ 2) หมู่ที่ 2 ตำบลเนินพระ  อำเภอเมืองระยอง จังหวัดระยอง</t>
  </si>
  <si>
    <t>องค์การบริหารส่วนตำบลทางเกวียน</t>
  </si>
  <si>
    <t>“ Rayong  Walking  street” วัฒนธรรมพื้นบ้าน อาหารพื้นเมืองระยอง</t>
  </si>
  <si>
    <t xml:space="preserve">โครงการพัฒนาแหล่งท่องเที่ยวเชิงอนุรักษ์ป่าชายเลนในพื้นที่แนวถนนเฉลิมบูรพาชลทิตฯ เป็นศูนย์การเรียนรู้เชิงนิเวศน์อย่างยั่งยืนและพัฒนาเป็นแหล่งเรียนรู้ทางธรรมชาติ (เฉลิมพระเกียรติพระบาทสมเด็จพระเจ้าอยู่หัวเนื่องในโอกาสทรงเจริญพระชนมพรรษา 
ครบ 90 พรรษา) </t>
  </si>
  <si>
    <t>เผยแพร่ผลงานวิจัย พัฒนา และประยุกต์ใช้ในภาคการผลิตการเกษตรและภาคอุตสาหกรรม</t>
  </si>
  <si>
    <t>โครงการปรับปรุงโครงสร้างพื้นฐานด้านการจัดการน้ำภาคการเกษตร จังหวัดระยอง ปี 2562</t>
  </si>
  <si>
    <t>15 โครงการ 75 กิจกรรม</t>
  </si>
  <si>
    <t>กิจกรรมหลักที่ 7.4</t>
  </si>
  <si>
    <t>กิจกรรมหลักที่ 7.5</t>
  </si>
  <si>
    <t>กิจกรรมหลักที่ 7.6</t>
  </si>
  <si>
    <t>กิจกรรมหลักที่ 7.7</t>
  </si>
  <si>
    <t>กิจกรรมหลักที่ 7.8</t>
  </si>
  <si>
    <t>กิจกรรมหลักที่ 7.9</t>
  </si>
  <si>
    <t>กิจกรรมหลักที่ 7.10</t>
  </si>
  <si>
    <t>กิจกรรมหลักที่ 7.11</t>
  </si>
  <si>
    <t>กิจกรรมหลักที่ 7.12</t>
  </si>
  <si>
    <t>กิจกรรมหลักที่ 7.13</t>
  </si>
  <si>
    <t>กิจกรรมหลักที่ 7.14</t>
  </si>
  <si>
    <t>กิจกรรมหลักที่ 7.15</t>
  </si>
  <si>
    <t>กิจกรรมหลักที่ 7.16</t>
  </si>
  <si>
    <t>กิจกรรมหลักที่ 7.17</t>
  </si>
  <si>
    <t>กิจกรรมหลักที่ 7.18</t>
  </si>
  <si>
    <t>กิจกรรมหลักที่ 7.19</t>
  </si>
  <si>
    <t>กิจกรรมหลักที่ 7.20</t>
  </si>
  <si>
    <t>กิจกรรมหลักที่ 7.21</t>
  </si>
  <si>
    <t>กิจกรรมหลักที่ 7.22</t>
  </si>
  <si>
    <t>กิจกรรมหลักที่ 7.23</t>
  </si>
  <si>
    <t>กิจกรรมหลักที่ 7.24</t>
  </si>
  <si>
    <t>จัดหาน้ำให้ศูนย์บริการการพัฒนาปลวกแดง ตามพระราชดำริ</t>
  </si>
  <si>
    <t>กิจกรรมหลักที่ 7.25</t>
  </si>
  <si>
    <t>กิจกรรมหลักที่ 7.26</t>
  </si>
  <si>
    <t>กิจกรรมหลักที่ 7.27</t>
  </si>
  <si>
    <t>กิจกรรมหลักที่ 8.6</t>
  </si>
  <si>
    <t>กิจกรรมหลักที่ 8.7</t>
  </si>
  <si>
    <t>กิจกรรมหลักที่ 8.8</t>
  </si>
  <si>
    <t>กิจกรรมหลักที่ 8.9</t>
  </si>
  <si>
    <t>กิจกรรมหลักที่ 9.1</t>
  </si>
  <si>
    <t>กิจกรรมหลักที่ 9.2</t>
  </si>
  <si>
    <t>กิจกรรมหลักที่ 11.2</t>
  </si>
  <si>
    <t>กิจกรรมหลักที่ 11.3</t>
  </si>
  <si>
    <t>กิจกรรมหลักที่ 11.4</t>
  </si>
  <si>
    <t>กิจกรรมหลักที่ 11.5</t>
  </si>
  <si>
    <t>กิจกรรมหลักที่ 11.6</t>
  </si>
  <si>
    <t>กิจกรรมหลักที่ 11.7</t>
  </si>
  <si>
    <t>กิจกรรมหลักที่ 11.8</t>
  </si>
  <si>
    <t>กิจกรรมหลักที่ 11.9</t>
  </si>
  <si>
    <t>กิจกรรมหลักที่ 11.10</t>
  </si>
  <si>
    <t>กิจกรรมหลักที่ 11.11</t>
  </si>
  <si>
    <t>กิจกรรมหลักที่ 11.12</t>
  </si>
  <si>
    <t>กิจกรรมหลักที่ 14.3</t>
  </si>
  <si>
    <t>กิจกรรมหลักที่ 14.7</t>
  </si>
  <si>
    <t>กิจกรรมหลักที่ 14.8</t>
  </si>
  <si>
    <t>กิจกรรมหลักที่ 14.9</t>
  </si>
  <si>
    <t>46 โครงการ 135 กิจกรรม</t>
  </si>
  <si>
    <t>25 โครงการ 60 กิจกรรม</t>
  </si>
  <si>
    <t>กิจกรรมหลักที่ 1.1</t>
  </si>
  <si>
    <t>กิจกรรมหลักที่ 1.2</t>
  </si>
  <si>
    <t>กิจกรรมหลักที่ 1.4</t>
  </si>
  <si>
    <t>กิจกรรมหลักที่ 1.5</t>
  </si>
  <si>
    <t>กิจกรรมหลักที่ 1.6</t>
  </si>
  <si>
    <t>กิจกรรมหลักที่ 1.7</t>
  </si>
  <si>
    <t>กิจกรรมหลักที่ 1.8</t>
  </si>
  <si>
    <t>กิจกรรมหลักที่ 1.9</t>
  </si>
  <si>
    <t>กิจกรรมหลักที่ 1.10</t>
  </si>
  <si>
    <t>กิจกรรมหลักที่ 1.11</t>
  </si>
  <si>
    <t>กิจกรรมหลักที่ 1.12</t>
  </si>
  <si>
    <t>กิจกรรมหลักที่ 1.13</t>
  </si>
  <si>
    <t>กิจกรรมหลักที่ 1.14</t>
  </si>
  <si>
    <t>กิจกรรมหลักที่ 1.15</t>
  </si>
  <si>
    <t>ปรับปรุงภูมิทัศน์ทางเข้าน้ำตกเขาชะเมา  หมู่ที่ 2 ตำบลน้ำเป็น  อำเภอเขาชะเมา  จังหวัดระยอง</t>
  </si>
  <si>
    <t>ปรับปรุงภูมิทัศน์ทางเข้าน้ำตกคลองปลาก้าง  หมู่ที่ 2 ตำบลน้ำเป็น  อำเภอเขาชะเมา  จังหวัดระยอง</t>
  </si>
  <si>
    <t>กิจกรรมหลักที่ 1.16</t>
  </si>
  <si>
    <t>กิจกรรมหลักที่ 1.17</t>
  </si>
  <si>
    <t>กิจกรรมหลักที่ 1.18</t>
  </si>
  <si>
    <t>กิจกรรมหลักที่ 1.19</t>
  </si>
  <si>
    <t>กิจกรรมหลักที่ 1.20</t>
  </si>
  <si>
    <t>กิจกรรมหลักที่ 2.2</t>
  </si>
  <si>
    <t>กิจกรรมหลักที่ 2.1</t>
  </si>
  <si>
    <t>กิจกรรมหลักที่ 2.3</t>
  </si>
  <si>
    <t>กิจกรรมหลักที่ 2.10</t>
  </si>
  <si>
    <t>กิจกรรมหลักที่ 2.11</t>
  </si>
  <si>
    <t>กิจกรรมหลักที่ 2.5</t>
  </si>
  <si>
    <t>กิจกรรมหลักที่ 2.6</t>
  </si>
  <si>
    <t>กิจกรรมหลักที่ 2.7</t>
  </si>
  <si>
    <t>กิจกรรมหลักที่ 2.8</t>
  </si>
  <si>
    <t>กิจกรรมหลักที่ 2.9</t>
  </si>
  <si>
    <t>กิจกรรมหลักที่ 2.4</t>
  </si>
  <si>
    <t>กิจกรรมหลักที่ 3.1</t>
  </si>
  <si>
    <t>กิจกรรมหลักที่ 3.2</t>
  </si>
  <si>
    <t>กิจกรรมหลักที่ 3.3</t>
  </si>
  <si>
    <t>กิจกรรมหลักที่ 3.4</t>
  </si>
  <si>
    <t>กิจกรรมหลักที่ 4.1</t>
  </si>
  <si>
    <t>ส่งเสริมการท่องเที่ยวจังหวัดระยองประจำปี 2562</t>
  </si>
  <si>
    <t>กิจกรรมหลักที่ 4.2</t>
  </si>
  <si>
    <t>กิจกรรมหลักที่ 4.3</t>
  </si>
  <si>
    <t>กิจกรรมหลักที่ 4.4</t>
  </si>
  <si>
    <t>กิจกรรมหลักที่ 4.5</t>
  </si>
  <si>
    <t>กิจกรรมหลักที่ 4.6</t>
  </si>
  <si>
    <t>กิจกรรมหลักที่ 4.7</t>
  </si>
  <si>
    <t>กิจกรรมหลักที่ 4.8</t>
  </si>
  <si>
    <t>กิจกรรมหลักที่ 4.9</t>
  </si>
  <si>
    <t>กิจกรรมหลักที่ 4.10</t>
  </si>
  <si>
    <t>กิจกรรมหลักที่ 4.11</t>
  </si>
  <si>
    <t>กิจกรรมหลักที่ 4.12</t>
  </si>
  <si>
    <t>กิจกรรมหลักที่ 4.18</t>
  </si>
  <si>
    <t>กิจกรรมหลักที่ 4.17</t>
  </si>
  <si>
    <t>กิจกรรมหลักที่ 4.16</t>
  </si>
  <si>
    <t>กิจกรรมหลักที่ 4.15</t>
  </si>
  <si>
    <t>กิจกรรมหลักที่ 4.14</t>
  </si>
  <si>
    <t>กิจกรรมหลักที่ 4.13</t>
  </si>
  <si>
    <t>กิจกรรมหลักที่ 6.1</t>
  </si>
  <si>
    <t>กิจกรรมหลักที่ 6.2</t>
  </si>
  <si>
    <t>กิจกรรมหลักที่ 6.3</t>
  </si>
  <si>
    <t>กิจกรรมหลักที่ 6.4</t>
  </si>
  <si>
    <t>กิจกรรมหลักที่ 6.5</t>
  </si>
  <si>
    <t>กิจกรรมหลักที่ 6.6</t>
  </si>
  <si>
    <t>8 โครงการ 66 กิจกรรม</t>
  </si>
  <si>
    <t>บริษัท พีทีทีโกลบอล เคมิคอล จำกัด</t>
  </si>
  <si>
    <t>31 โครงการ 66 กิจกรรม</t>
  </si>
  <si>
    <t>โครงการเสริมสร้างการมีส่วนร่วมป้องกัน กำกับ ดูแลและเตือนภัย จากการประกอบการของภาคอุตสาหกรรม</t>
  </si>
  <si>
    <t>การบริหารแผนแม่บทเมืองอุตสาหกรรมเชิงนิเวศ (Eco Industrial Town)</t>
  </si>
  <si>
    <t>7 โครงการ 26 กิจกรรม</t>
  </si>
  <si>
    <t>19 โครงการ 26 กิจกรรม</t>
  </si>
  <si>
    <t>ฟื้นฟูแหล่งน้ำและป่าต้นน้ำเพิ่มพื้นที่สีเขียวจังหวัดระยอง</t>
  </si>
  <si>
    <t>หมู่บ้านเพาะชำกล้าไม้ในจังหวัดระยอง</t>
  </si>
  <si>
    <t>พลิกฟื้นผืนป่า รักษาระบบนิเวศ เพื่อรองรับการเปลี่ยนแปลงสภาวะภูมิอากาศ</t>
  </si>
  <si>
    <t>ส่งเสริมสนับสนุนการคัดแยกขยะเพื่อนำกลับมาใช้ประโยชน์</t>
  </si>
  <si>
    <t>โครงการพัฒนา ฟื้นฟู ทรัพยากรธรรมชาติและสิ่งแวดล้อมสู่การพัฒนาที่ยั่งยืน ปี 2562</t>
  </si>
  <si>
    <t>เฝ้าระวังติดตามตรวจสอบและวิเคราะห์คุณภาพแหล่งน้ำจังหวัดระยอง ประจำปี 2562</t>
  </si>
  <si>
    <t>โครงการอนุรักษ์ฟื้นฟูคลองย้ายร้า หมู่ที่ 3-6 ตำบลสำนักท้อน อำเภอบ้านฉาง จังหวัดระยอง</t>
  </si>
  <si>
    <t>โครงการอนุรักษ์ฟื้นฟูคลองปลวกแก้ว 
หมู่ที่ 2-5 ตำบลมะขามคู่ อำเภอนิคมพัฒนา จังหวัดระยอง</t>
  </si>
  <si>
    <t>โครงการขุดลอกและกำจัดวัชพืชคลองตาเอี้ยง หมู่ 3,4 อ.บ้านค่าย จ.ระยอง</t>
  </si>
  <si>
    <t>โครงการขุดลอกและกำจัดวัชพืชคลองยายเพียร หมู่ 2 บ้านคลองน้ำงู อ.บ้านค่าย จ.ระยอง</t>
  </si>
  <si>
    <t>โครงการปรับปรุงฟื้นฟูแหล่งน้ำสาธารณะอ่าง วัดมะขามเดี่ยว หมู่ 3 ต.มะขามคู่ อ.นิคมพัฒนา</t>
  </si>
  <si>
    <t>โครงการเพิ่มประสิทธิภาพการบริหารจัดการขยะเกาะเสม็ด</t>
  </si>
  <si>
    <t>77 โครงการ 55 กิจกรรม</t>
  </si>
  <si>
    <t>14 โครงการ 55 กิจกรรม</t>
  </si>
  <si>
    <r>
      <t>กิจกรรมหลักที่ 2.1</t>
    </r>
    <r>
      <rPr>
        <sz val="13"/>
        <color rgb="FF000000"/>
        <rFont val="TH SarabunPSK"/>
        <family val="2"/>
      </rPr>
      <t xml:space="preserve"> </t>
    </r>
  </si>
  <si>
    <t>กิจกรรมหลักที่ 5.6</t>
  </si>
  <si>
    <t>กิจกรรมหลักที่ 5.7</t>
  </si>
  <si>
    <t>กิจกรรมหลักที่ 5.8</t>
  </si>
  <si>
    <t>กิจกรรมหลักที่ 5.9</t>
  </si>
  <si>
    <t>การบริหารจัดการการใช้ประโยชน์ทรัพยากรทางทะเลเพื่อการท่องเที่ยวอย่างยั่งยืน ประจำปี 2562</t>
  </si>
  <si>
    <t>แก้ปัญหาการกัดเซาะชายฝั่งโดยการปักไม้ไผ่ชะลอคลื่น ประจำปี 2562</t>
  </si>
  <si>
    <t>ปลูกเสริมเพิ่มป่าบก และพลิกฟื้นป่าชายเลน ประจำปี 2562</t>
  </si>
  <si>
    <t xml:space="preserve">กิจกรรมหลักที่ 8.1 </t>
  </si>
  <si>
    <t xml:space="preserve">กิจกรรมหลักที่ 8.2 </t>
  </si>
  <si>
    <t>กิจกรรมหลักที่ 13.9</t>
  </si>
  <si>
    <t>กิจกรรมหลักที่ 13.10</t>
  </si>
  <si>
    <t xml:space="preserve">        พ.ศ.         2560 - 2564</t>
  </si>
  <si>
    <t>มหกรรมเทศกาลอาหารเด่นจังหวัดระยอง ประจำปี 2562</t>
  </si>
  <si>
    <t>โครงการพัฒนาคุณภาพสินค้าและบริการของจังหวัดให้มีมาตรฐาน ปี 2562</t>
  </si>
  <si>
    <t>เปิดครัวระยองสู่อาเซียน ประจำปี 2562</t>
  </si>
  <si>
    <t>5 โครงการ 18 กิจกรรม</t>
  </si>
  <si>
    <t xml:space="preserve">กิจกรรมหลักที่ 3.2 </t>
  </si>
  <si>
    <r>
      <t> </t>
    </r>
    <r>
      <rPr>
        <b/>
        <sz val="13"/>
        <color rgb="FF000000"/>
        <rFont val="TH SarabunPSK"/>
        <family val="2"/>
      </rPr>
      <t>โครงการที่ 17</t>
    </r>
  </si>
  <si>
    <t>โครงการที่ 120</t>
  </si>
  <si>
    <t>52 โครงการ 18 กิจกรรม</t>
  </si>
  <si>
    <t>ก่อสร้างถนนลาดยางแบบผิวเรียบเป็นถนนลาดยางพาราแอสฟัสท์ติกคอนกรีต สายมาบพวา - เขาหินแท่น หมู่ 4 ,7,9,11 ตำบลวังหว้า อำเภอแกลง จังหวัดระยอง</t>
  </si>
  <si>
    <t>ปรับปรุงถนนลาดยางแอสฟัลท์ติกคอนกรีต สายคลองพระเจ้า – เหมืองแร่ หมู่ที่ 7,4 ตำบลน้ำเป็น อำเภอเขาชะเมา  จังหวัดระยอง</t>
  </si>
  <si>
    <t>ก่อสร้างถนนลาดยางแบบโอเวอร์เรย์ สายตลาดชุมแสง (จำนวน 2 ช่วง) บริเวณ หมู่ที่ 1 ตำบลชุมแสง อำเภอวังจันทร์ จังหวัดระยอง</t>
  </si>
  <si>
    <t>ซ่อมสร้างถนนแบบแอสฟัลต์คอนกรีต สายเขาตลาด- วังโพรง หมู่ที่ 1 เชื่อมกับ หมู่ที่ 6  ตำบลพลงตาเอี่ยม อำเภอวังจันทร์ จังหวัดระยอง</t>
  </si>
  <si>
    <t>โครงการปรับปรุงซ่อมแซมผิวจราจรแบบโอเวอร์เลย์ ด้วยแอสฟัลทฺติกคอนกรีต ถนน รย.3008 แยกทางหลวงหมายเลข 344 บ.เขาหินแท่น (ถ.วังจันทร์-ชุมนุมใน-ชงโค)</t>
  </si>
  <si>
    <t>กิจกรรมหลักที่ 14.10</t>
  </si>
  <si>
    <t>กิจกรรมหลักที่ 14.11</t>
  </si>
  <si>
    <t>กิจกรรมหลักที่ 14.12</t>
  </si>
  <si>
    <t>กิจกรรมหลักที่ 14.13</t>
  </si>
  <si>
    <t>กิจกรรมหลักที่ 14.14</t>
  </si>
  <si>
    <t>กิจกรรมหลักที่ 14.16</t>
  </si>
  <si>
    <t>กิจกรรมหลักที่ 14.17</t>
  </si>
  <si>
    <t>กิจกรรมหลักที่ 14.18</t>
  </si>
  <si>
    <t>กิจกรรมหลักที่ 14.19</t>
  </si>
  <si>
    <t>กิจกรรมหลักที่ 15.2</t>
  </si>
  <si>
    <t>กิจกรรมหลักที่ 15.3</t>
  </si>
  <si>
    <t>กิจกรรมหลักที่ 15.4</t>
  </si>
  <si>
    <t>กิจกรรมหลักที่ 16.4</t>
  </si>
  <si>
    <t>กิจกรรมหลักที่ 16.5</t>
  </si>
  <si>
    <t>กิจกรรมหลักที่ 16.6</t>
  </si>
  <si>
    <t>สร้างทักษะชีวิตเด็กและเยาวชนไทยป้องกันภัยยาเสพติด ประจำปี 2562</t>
  </si>
  <si>
    <t>รณรงค์ป้องกันการแก้ไขปัญหายาเสพติด TO BE NUMBER ONE ประจำปี 2562</t>
  </si>
  <si>
    <t>กิจกรรมหลักที่ 17.3</t>
  </si>
  <si>
    <t>กิจกรรมหลักที่ 17.4</t>
  </si>
  <si>
    <t>กิจกรรมหลักที่ 17.5</t>
  </si>
  <si>
    <t>กิจกรรมหลักที่ 17.6</t>
  </si>
  <si>
    <t>กิจกรรมหลักที่ 17.7</t>
  </si>
  <si>
    <t>กิจกรรมหลักที่ 17.8</t>
  </si>
  <si>
    <t>กิจกรรมหลักที่ 17.9</t>
  </si>
  <si>
    <t>กิจกรรมหลักที่ 18.1</t>
  </si>
  <si>
    <t>กิจกรรมหลักที่ 18.2</t>
  </si>
  <si>
    <t>กิจกรรมหลักที่ 18.3</t>
  </si>
  <si>
    <t>โครงการสนับสนุนสร้างโอกาสเศรษฐกิจฐานรากแก่ชุมชน ปี 2562</t>
  </si>
  <si>
    <t xml:space="preserve">กิจกรรมหลักที่ 19.1 </t>
  </si>
  <si>
    <t xml:space="preserve">กิจกรรมหลักที่ 19.2 </t>
  </si>
  <si>
    <t xml:space="preserve">กิจกรรมหลักที่ 19.3 </t>
  </si>
  <si>
    <t xml:space="preserve">กิจกรรมหลักที่ 19.4 </t>
  </si>
  <si>
    <t>กิจกรรมหลักที่ 20.1</t>
  </si>
  <si>
    <t>กิจกรรมหลักที่ 20.2</t>
  </si>
  <si>
    <t>กิจกรรมหลักที่ 22.1</t>
  </si>
  <si>
    <t>ขุดลอกคลองปากคลองท่าครก ต.เนินฆ้อ อ.แกลง จ.ระยอง</t>
  </si>
  <si>
    <t>กิจกรรมหลักที่ 24.3</t>
  </si>
  <si>
    <t>กิจกรรมหลักที่ 24.2</t>
  </si>
  <si>
    <t>กิจกรรมหลักที่ 24.1</t>
  </si>
  <si>
    <t>ขุดลอกคลองสาธารณะ ต.แม่น้ำคู้ อ.ปลวกแดง จ.ระยอง</t>
  </si>
  <si>
    <t>ขุดลอกคลองบางกระดาน ต.บางบุตร อ.บ้านค่าย จ.ระยอง</t>
  </si>
  <si>
    <t>พัฒนาชีวิตเด็ก (ช่วงอายุ9-12 ปี) วัยใสใส่ใจทำดี (Teen To Be Good)</t>
  </si>
  <si>
    <t>ขุดลอกคลองและก่อสร้างฝายแบบ มข.2527 หมู่ที่ 2 ตำบลบ้านค่าย อำเภอบ้านค่าย จังหวัดระยอง</t>
  </si>
  <si>
    <t>กิจกรรมหลักที่ 10.8</t>
  </si>
  <si>
    <t>กิจกรรมหลักที่ 1.21</t>
  </si>
  <si>
    <t>กิจกรรมหลักที่ 1.22</t>
  </si>
  <si>
    <t>กิจกรรมหลักที่ 1.23</t>
  </si>
  <si>
    <t>กิจกรรมหลักที่ 1.24</t>
  </si>
  <si>
    <t>กิจกรรมหลักที่ 1.25</t>
  </si>
  <si>
    <t>กิจกรรมหลักที่ 1.26</t>
  </si>
  <si>
    <t>กิจกรรมหลักที่ 1.27</t>
  </si>
  <si>
    <t>กิจกรรมหลักที่ 1.28</t>
  </si>
  <si>
    <t>กิจกรรมหลักที่ 1.29</t>
  </si>
  <si>
    <t>กิจกรรมหลักที่ 1.30</t>
  </si>
  <si>
    <t>กิจกรรมหลักที่ 1.31</t>
  </si>
  <si>
    <t>กิจกรรมหลักที่ 1.32</t>
  </si>
  <si>
    <t>กิจกรรมหลักที่ 1.34</t>
  </si>
  <si>
    <t>กิจกรรมหลักที่ 1.35</t>
  </si>
  <si>
    <t>กิจกรรมหลักที่ 1.36</t>
  </si>
  <si>
    <t>กิจกรรมหลักที่ 1.37</t>
  </si>
  <si>
    <t>กิจกรรมหลักที่ 1.38</t>
  </si>
  <si>
    <t>กิจกรรมหลักที่ 1.39</t>
  </si>
  <si>
    <t>กิจกรรมหลักที่ 1.40</t>
  </si>
  <si>
    <t>กิจกรรมหลักที่ 1.41</t>
  </si>
  <si>
    <r>
      <t>กิจกรรมหลักที่ 3.</t>
    </r>
    <r>
      <rPr>
        <sz val="13"/>
        <color theme="1"/>
        <rFont val="TH SarabunPSK"/>
        <family val="2"/>
      </rPr>
      <t>1</t>
    </r>
  </si>
  <si>
    <t>กิจกรรมหลักที่ 3.5</t>
  </si>
  <si>
    <t>กิจกรรมหลักที่ 3.6</t>
  </si>
  <si>
    <t>กิจกรรมหลักที่ 3.7</t>
  </si>
  <si>
    <t>กิจกรรมหลักที่ 3.8</t>
  </si>
  <si>
    <t>กิจกรรมหลักที่ 3.9</t>
  </si>
  <si>
    <t>กิจกรรมหลักที่ 3.10</t>
  </si>
  <si>
    <t>กิจกรรมหลักที่ 3.11</t>
  </si>
  <si>
    <t>กิจกรรมหลักที่ 3.12</t>
  </si>
  <si>
    <t>กิจกรรมหลักที่ 3.13</t>
  </si>
  <si>
    <t>กิจกรรมหลักที่ 5.10</t>
  </si>
  <si>
    <t>กิจกรรมหลักที่ 5.11</t>
  </si>
  <si>
    <t>กิจกรรมหลักที่ 5.12</t>
  </si>
  <si>
    <t>กิจกรรมหลักที่ 5.13</t>
  </si>
  <si>
    <t>กิจกรรมหลักที่ 5.14</t>
  </si>
  <si>
    <t>กิจกรรมหลักที่ 5.15</t>
  </si>
  <si>
    <t>กิจกรรมหลักที่ 5.16</t>
  </si>
  <si>
    <t>กิจกรรมหลักที่ 5.17</t>
  </si>
  <si>
    <t>กิจกรรมหลักที่ 5.18</t>
  </si>
  <si>
    <t>กิจกรรมหลักที่ 5.19</t>
  </si>
  <si>
    <t>กิจกรรมหลักที่ 5.20</t>
  </si>
  <si>
    <t>กิจกรรมหลักที่ 5.21</t>
  </si>
  <si>
    <t>กิจกรรมหลักที่ 5.22</t>
  </si>
  <si>
    <t>กิจกรรมหลักที่ 5.23</t>
  </si>
  <si>
    <t>กิจกรรมหลักที่ 5.24</t>
  </si>
  <si>
    <t>กิจกรรมหลักที่ 5.25</t>
  </si>
  <si>
    <t>กิจกรรมหลักที่ 5.26</t>
  </si>
  <si>
    <t>กิจกรรมหลักที่ 6.7</t>
  </si>
  <si>
    <t>กิจกรรมหลักที่ 6.8</t>
  </si>
  <si>
    <t>กิจกรรมหลักที่ 6.9</t>
  </si>
  <si>
    <t>กิจกรรมหลักที่ 6.10</t>
  </si>
  <si>
    <t>กิจกรรมหลักที่ 6.11</t>
  </si>
  <si>
    <t>กิจกรรมหลักที่ 6.12</t>
  </si>
  <si>
    <t>กิจกรรมหลักที่ 6.13</t>
  </si>
  <si>
    <t>กิจกรรมหลักที่ 6.14</t>
  </si>
  <si>
    <t>กิจกรรมหลักที่ 6.15</t>
  </si>
  <si>
    <t>กิจกรรมหลักที่ 6.17</t>
  </si>
  <si>
    <t>กิจกรรมหลักที่ 6.18</t>
  </si>
  <si>
    <t>กิจกรรมหลักที่ 6.19</t>
  </si>
  <si>
    <t>กิจกรรมหลักที่ 6.20</t>
  </si>
  <si>
    <t>กิจกรรมหลักที่ 6.21</t>
  </si>
  <si>
    <t>กิจกรรมหลักที่ 6.22</t>
  </si>
  <si>
    <t>กิจกรรมหลักที่ 6.23</t>
  </si>
  <si>
    <t>กิจกรรมหลักที่ 6.24</t>
  </si>
  <si>
    <t>กิจกรรมหลักที่ 8.10</t>
  </si>
  <si>
    <t>กิจกรรมหลักที่ 8.11</t>
  </si>
  <si>
    <t>กิจกรรมหลักที่ 8.12</t>
  </si>
  <si>
    <t>กิจกรรมหลักที่ 8.13</t>
  </si>
  <si>
    <t>กิจกรรมหลักที่ 8.14</t>
  </si>
  <si>
    <t>กิจกรรมหลักที่ 8.15</t>
  </si>
  <si>
    <t>กิจกรรมหลักที่ 8.16</t>
  </si>
  <si>
    <t>กิจกรรมหลักที่ 8.17</t>
  </si>
  <si>
    <t>กิจกรรมหลักที่ 8.18</t>
  </si>
  <si>
    <t>กิจกรรมหลักที่ 8.19</t>
  </si>
  <si>
    <t>กิจกรรมหลักที่ 8.20</t>
  </si>
  <si>
    <t>กิจกรรมหลักที่ 8.21</t>
  </si>
  <si>
    <t>กิจกรรมหลักที่ 8.22</t>
  </si>
  <si>
    <t>กิจกรรมหลักที่ 8.24</t>
  </si>
  <si>
    <t>กิจกรรมหลักที่ 8.25</t>
  </si>
  <si>
    <t>กิจกรรมหลักที่ 8.26</t>
  </si>
  <si>
    <t>กิจกรรมหลักที่ 8.27</t>
  </si>
  <si>
    <t>กิจกรรมหลักที่ 8.28</t>
  </si>
  <si>
    <t>กิจกรรมหลักที่ 8.29</t>
  </si>
  <si>
    <t>กิจกรรมหลักที่ 8.30</t>
  </si>
  <si>
    <t>กิจกรรมหลักที่ 8.31</t>
  </si>
  <si>
    <t>กิจกรรมหลักที่ 8.32</t>
  </si>
  <si>
    <t>กิจกรรมหลักที่ 8.33</t>
  </si>
  <si>
    <t>กิจกรรมหลักที่ 8.34</t>
  </si>
  <si>
    <t>กิจกรรมหลักที่ 8.35</t>
  </si>
  <si>
    <t>กิจกรรมหลักที่ 8.36</t>
  </si>
  <si>
    <t>กิจกรรมหลักที่ 8.37</t>
  </si>
  <si>
    <t>กิจกรรมหลักที่ 8.38</t>
  </si>
  <si>
    <t>กิจกรรมหลักที่ 8.39</t>
  </si>
  <si>
    <t>กิจกรรมหลักที่ 8.40</t>
  </si>
  <si>
    <t>กิจกรรมหลักที่ 8.41</t>
  </si>
  <si>
    <t>กิจกรรมหลักที่ 8.42</t>
  </si>
  <si>
    <t>กิจกรรมหลักที่ 8.43</t>
  </si>
  <si>
    <t>กิจกรรมหลักที่ 8.44</t>
  </si>
  <si>
    <t>กิจกรรมหลักที่ 8.45</t>
  </si>
  <si>
    <t>กิจกรรมหลักที่ 8.46</t>
  </si>
  <si>
    <t>กิจกรรมหลักที่ 8.47</t>
  </si>
  <si>
    <t>24 โครงการ 306 กิจกรรม</t>
  </si>
  <si>
    <t>โครงการก่อสร้างถนนคอนกรีตเสริมเหล็กสายหนอง ตะแบก - ชวึก หมู่ที่ 4</t>
  </si>
  <si>
    <t>โครงการปรับปรุงต่อเติมอาคารและวางท่อน้ำดิบเพื่อการเกษตรโรงสูบน้ำด้วยไฟฟ้าบ้านหนองคอกหมู  หมู่ที่ 3 ตำบลตาขัน อำเภอบ้านค่าย จังหวัดระยอง</t>
  </si>
  <si>
    <t>121 โครงการ 306 กิจกรรม</t>
  </si>
  <si>
    <t>ปรับปรุงก่อสร้างถนนคอนกรีตเสริมเหล็ก  สายวัดบ้านนา ซอย 1 หมู่ที่ 1 ตำบลบ้านนา อำเภอแกลง จังหวัดระยอง</t>
  </si>
  <si>
    <t>ขยายผิวจราจรถนนคอนกรีตเสริมเหล็กสายซอยหนองน้ำเย็น หมู่ 11 ตำบลทุ่งควายกิน อำเภอแกลง จังหวัดระยอง</t>
  </si>
  <si>
    <t xml:space="preserve">ปรับปรุงก่อสร้างถนนคอนกรีตเสริมเหล็กสายมาบพลู – ป่าแต้ว หมู่ที่ 4,5 ตำบลพังราด  มีความคาบเกี่ยว ต่อเนื่องกับหมู่ที่ 6 ตำบลกองดิน  อำเภอแกลง จังหวัดระยอง </t>
  </si>
  <si>
    <t>ก่อสร้างปรับปรุงถนนลาดยางแบบแคพซีล (CAPE SEAL) สายบ้านป้าแจ๊ส - เขายางแดง หมู่ที่ 6 ตำบลกระแสบน  อำเภอแกลง จังหวัดระยอง</t>
  </si>
  <si>
    <t xml:space="preserve">ก่อสร้างปรับปรุงถนนคอนกรีตเสริมเหล็ก  สายหนองหอย-ชากตะแบก ซอย 4  หมู่ที่ 12 ตำบลวังหว้า อำเภอแกลง จังหวัดระยอง  </t>
  </si>
  <si>
    <t xml:space="preserve">ปรับปรุงซ่อมแซมสร้างถนนลาดยางแบบผิวเรียบ เป็นถนนคอนกรีตเสริมเหล็กสายสุนทรภู่-หนองสนม หมู่ที่ 2 ตำบลวังหว้า อำเภอแกลง จังหวัดระยอง </t>
  </si>
  <si>
    <t>ก่อสร้างปรับปรุงถนนคอนกรีตเสริมเหล็กสายหนองหอย – ชากตะแบก ซอย 1 หมู่ที่ 12 ตำบลวังหว้า  อำเภอแกลง จังหวัดระยอง</t>
  </si>
  <si>
    <t xml:space="preserve">ก่อสร้างสะพานคอนกรีตเสริมเหล็ก  หมู่ที่ 11 ตำบลทุ่งควายกิน อำเภอแกลง จังหวัดระยอง  </t>
  </si>
  <si>
    <t>ปรับปรุงถนนลาดยางพาราแอสฟัลท์ถนนสายเขาคอก - วังจันทร์ หมู่ที่10 ตำบลวังหว้า อำเภอแกลง จังหวัดระยอง</t>
  </si>
  <si>
    <t>ปรับปรุงถนนลาดยางพาราแอสฟัลท์ถนนสายซอยวิจิตร 3 หมู่ที่ 3,12 ตำบลวังหว้า อำเภอแกลง จังหวัดระยอง</t>
  </si>
  <si>
    <t>ปรับปรุงก่อสร้างถนนคอนกรีตเสริมเหล็กสาย บ้านแลง – หนองเสมียน หมู่ที่ 5 ตำบลบ้านแลง มีความคาบเกี่ยวต่อเนื่องตำบลนาตาขวัญ อำเภอเมืองระยอง จังหวัดระยอง</t>
  </si>
  <si>
    <r>
      <t>ก่อสร้างปรับปรุงถนนลาดยาง สายบ้านเกษตรสิริ – แยกเดอะปาร์ค หมู่ที่ 1</t>
    </r>
    <r>
      <rPr>
        <sz val="8"/>
        <color theme="1"/>
        <rFont val="TH SarabunPSK"/>
        <family val="2"/>
      </rPr>
      <t xml:space="preserve"> </t>
    </r>
    <r>
      <rPr>
        <sz val="13"/>
        <color theme="1"/>
        <rFont val="TH SarabunPSK"/>
        <family val="2"/>
      </rPr>
      <t xml:space="preserve">บ้านสำนักทอง ตำบลสำนักทอง อำเภอเมืองระยอง จังหวัดระยอง  </t>
    </r>
  </si>
  <si>
    <t>ก่อสร้างปรับปรุงถนนคอนกรีตเสริมเหล็กซอยเขามะกอก หมู่ที่ 4 บ้านหาดใหญ่ ตำบลสำนักทอง อำเภอเมืองระยอง จังหวัดระยอง</t>
  </si>
  <si>
    <t>โครงการก่อสร้างถนนคอนกรีตเสริมเหล็ก สายจันดี-    สวนผู้การ หมู่ที่ 4 ตำบลกระเฉด อำเภอเมืองระยอง จังหวัดระยอง</t>
  </si>
  <si>
    <t>ก่อสร้างถนนคอนกรีตเสริมเหล็ก สายหอมมีสุข หมู่ที่ 4 ตำบลกระเฉด อำเภอเมืองระยอง จังหวัดระยอง</t>
  </si>
  <si>
    <t>ก่อสร้างถนนคอนกรีตเสริม สายสมานมิตร-เขาเจ็ก หมู่ที่ 2 ตำบลกระเฉด อำเภอเมืองระยอง จังหวัดระยอง</t>
  </si>
  <si>
    <t>ก่อสร้างถนนคอนกรีต สายวังตอง-หนองตาหน หมู่ที่ 1 ตำบลกระเฉด อำเภอเมืองระยอง จังหวัดระยอง</t>
  </si>
  <si>
    <t>ก่อสร้างถนนคอนกรีตเสริมเหล็ก สายธงหงส์ -   ตะพุนทอง หมู่ที่ 1,8,10 ตำบลกระเฉด อำเภอเมืองระยอง จังหวัดระยอง</t>
  </si>
  <si>
    <t>ก่อสร้างถนนคอนกรีตเสริมเหล็ก รหัสมางหลวง รย.ถ.38006 สายบ้านหนองตารส-บ้านเนินเสาธง หมู่ที่6,7,15 ตำบลตะพง อำเภอเมืองระยอง จังหวัดระยอง</t>
  </si>
  <si>
    <t>ก่อสร้างถนนคอนกรีตเสริมเหล็ก รหัสทางหลวง รย.ถ.38004 สายสุขุมวิท-ช่น-หาดแม่รำพึง หมู่ที่ 5 ตำบลตะพง อำเภอเมืองระยอง จังหวัดระยอง</t>
  </si>
  <si>
    <t>ขยายผิวจราจรถนนสายวัฒนา (หนองยายอิน 9 ) อำเภอเมืองระยอง จังหวัดระยอง</t>
  </si>
  <si>
    <t>ปรับปรุงก่อสร้างถนนคอนกรีตเสริมเหล็กพร้อมก่อสร้างท่อเหลี่ยมและรางระบายน้ำถนนสายซอยเจริญ หมู่ 3 บ้านหนองไร่ ตำบลหนองไร่ อำเภอปลวกแดง จังหวัดระยอง</t>
  </si>
  <si>
    <t>ปรับปรุงก่อสร้างถนนคอนกรีตเสริมเหล็กและฝายเก็บน้ำพร้อมดาดคอนกรีต สายระเวิง บึงตาใหญ่ หมู่ที่ 3 บ้านระเวิง ตำบลปลวกแดง  อำเภอปลวกแดง จังหวัดระยอง</t>
  </si>
  <si>
    <t>ก่อสร้างถนน คสล. สายปลวกแดง-คลองใหญ่ หมู่ที่ 4 ตำบลปลวกแดง อำเภอปลวกแดง จังหวัดระยอง</t>
  </si>
  <si>
    <t>ก่อสร้างถนน คสล. และฝายเก็บน้ำพร้อมดาดคอนกรีตสายระเวิง-บึงตาใหญ่ หมู่ที่ 3 บ้านระเวิง ตำบลปลวกแดง อำเภอปลวกแดง จังหวัดระยอง</t>
  </si>
  <si>
    <t>ก่อสร้างถนนคอนกรีตเสริมเหล็กสายบึงตาต้า-เขาคลองซอง หมู่ที่ 2 , 6 บ้านบึงตาต้า ตำบลหนองไร่ อำเภอปลวกแดง จังหวัดระยอง</t>
  </si>
  <si>
    <t>ก่อสร้างถนนคอนกรีตเสริมเหล็กสายเขาคลองซอง-โป่งแก้ง ขนาดกว้าง 6 เมตร ยาว 2,000 เมตร หรือมีพื้นที่คอนกรีตไม่น้อยกว่า 12,000 ตาราเมตร ตำบลหนองไร่ อำเภอปลวกแดง จังหวัดระยอง</t>
  </si>
  <si>
    <t>ก่อสร้างถนนคอนกรีตเสริมเหล็กพร้อมวางท่อระบายน้ำ 2 ข้างทาง ถนนสายบ้านลุงแกละ หมู่ที่ 4    บ้านวังตาผิน ตำบลปลวกแดง อำเภอปลวกแดง จังหวัดระยอง</t>
  </si>
  <si>
    <t>ปรับปรุงถนนลาดยาง ผสมยางพารา สายสะเดาหวาน-อ่างเก็บน้ำคลองใหญ่ อำเภอปลวกแดง จังหวัดระยอง</t>
  </si>
  <si>
    <t>ปรับปรุงถนนลาดยาง ผสมยางพารา สายสะเดาหวาน ซอย 4-ซอย 6 อำเภอปลวกแดง จังหวัดระยอง</t>
  </si>
  <si>
    <t>ปรับปรุงถนนลาดยาง ผสมยางพารา สายคลองกะโฮ อำเภอปลวกแดง จังหวัดระยอง</t>
  </si>
  <si>
    <t>ปรับปรุงถนนลาดยาง ผสมยางพารา สายตลาดพงลำดวน อำเภอปลวกแดง จังหวัดระยอง</t>
  </si>
  <si>
    <t>ปรับปรุงถนนคอนกรีตเสริมเหล็กพร้อมวางท่อระบายน้ำสายสระแก้ว ซอย 6 หมู่ที่ 6 ตำบลสำนักท้อน  อำเภอบ้านฉาง จังหวัดระยอง</t>
  </si>
  <si>
    <t>ปรับปรุงถนนลาดยางแอสฟัสติกคอนกรีตสายหนองหลง หมู่ที่ 2 ตำบลสำนักท้อน  อำเภอบ้านฉาง จังหวัดระยอง</t>
  </si>
  <si>
    <t>ปรับปรุงถนนคอนกรีตเสริมเหล็กสายหนองโบสถ์ หมู่ที่ 1 ตำบลสำนักท้อน อำเภอบ้านฉาง จังหวัดระยอง</t>
  </si>
  <si>
    <t>ก่อสร้างถนน ค.ส.ล. สายยายร้า - หนองน้ำเย็น หมู่ที่ 5 ตำบลสำนักท้อน  อำเภอบ้านฉาง จังหวัดระยอง</t>
  </si>
  <si>
    <t>ก่อสร้างวางท่อระบายน้ำค.ส.ล. สายสระแก้ว ซอย 5 หมู่ที่ 3,8 ตำบลสำนักท้อน  อำเภอบ้านฉาง จังหวัดระยอง</t>
  </si>
  <si>
    <t>ปรับปรุงถนนแอสฟัลท์ติกคอนกรีต สายสามแยกน้ำเป็น – บ้านมาบช้างนอน หมู่ที่ 1,3,5 ตำบลน้ำเป็น  อำเภอเขาชะเมา จังหวัดระยอง</t>
  </si>
  <si>
    <t>ปรับปรุงถนนคอนกรีตเสริมเหล็กสายสามแยกน้ำเป็น – เหมืองแร่ หมู่ที่ 1,4 บ้านสามแยกน้ำเป็น – เหมืองแร่ ตำบลน้ำเป็น อำเภอเขาชะเมา จังหวัดระยอง</t>
  </si>
  <si>
    <t>ปรับปรุงถนนแอสฟัลท์ติดคอนกรีตสายหัวทับมอญ - ชำฆ้อ หมู่ที่ 1 ตำบลห้วยทับมอญ อำเภอเขาชะเมา จังหวัดระยอง</t>
  </si>
  <si>
    <t>ปรับปรุงถนนลาดยางสายโป่งสะท้อน – คลองป่าไม้      หมู่ที่ 6 ตำบลชำฆ้อ อำเภอเขาชะเมา จังหวัดระยอง</t>
  </si>
  <si>
    <t>ก่อสร้างถนนลาดยาง  สายสวนขนุน - รพช. หมู่ที่ 5    ตำบลชำฆ้อ อำเภอเขาชะเมา จังหวัดระยอง</t>
  </si>
  <si>
    <t>ซ่อมสร้างถนนลาดยางสายสวนขนุน-กู้ภัย หมู่ที่ 5 ตำบลชำฆ้อ อำเภอเขาชะเมา จังหวัดระยอง คาบเกี่ยวหมู่ที่ 1 ตำบลเขาน้อย อำเภอเขาชะเมา จังหวัดระยอง</t>
  </si>
  <si>
    <t>ก่อสร้างขยายถนนลาดยาง สายหนองมน-คลองป่าไม้ หมู่ที่ 6 ตำบลชำฆ้อ คาบเกี่ยวต่อเนื่อง หมู่ที่ 6 บ้านคลองป่าไม้ ตำบลกระแสบน อำเภอแกลง  จังหวัดระยอง</t>
  </si>
  <si>
    <t>ก่อสร้างถนนลาดยาง สายโป่งสะท้อน-คลองป่าไม้      หมู่ที่ 6 ตำบลชำฆ้อ อำเภอเขาชะเมา จังหวัดระยอง</t>
  </si>
  <si>
    <t>ก่อสร้างถนนลาดยาง สายศรีประชา-คลองหิน หมู่ที่ 3   ตำบลชำฆ้อ อำเภอเขาชะเมา จังหวัดระยอง</t>
  </si>
  <si>
    <t>ก่อสร้างถนนคอนกรีตเสริมเหล็ก สายศรีประชา-คลองหิน หมู่ที่ 1 ตำบลชำฆ้อ อำเภอเขาชะเมา จังหวัดระยอง</t>
  </si>
  <si>
    <t>ซ่อมแซมถนนสายชำฆ้อ - หนองเสม็ด หมู่ที่ 2 อำเภอเขาชะเมา จังหวัดระยอง</t>
  </si>
  <si>
    <t>ปรับปรุงถนนสายสีระมัน - ห้อยหัว หมู่ 8           ตำบลห้วยทับมอญ อำเภอเขาชะเมา จังหวัดระยอง</t>
  </si>
  <si>
    <t>ซ่อมแซมถนนสายชำฆ้อ - ท่าข้าม หมู่ที่ 2 อำเภอเขาชะเมา จังหวัดระยอง</t>
  </si>
  <si>
    <t>ซ่อมแซมถนนสายศรีประชา -ศรีประชาบน หมู่ที่ 3 อำเภอเขาชะเมา จังหวัดระยอง</t>
  </si>
  <si>
    <t>ปรับปรุงถนนลาดยาง สายน้ำเป็น - มะงั่ว อำเภอเขาชะเมา จังหวัดระยอง</t>
  </si>
  <si>
    <t>ซ่อมแซมถนนสายบ้านคลองพูล - คลองยาง อำเภอเขาชะเมา จังหวัดระยอง</t>
  </si>
  <si>
    <t>ซ่อมแซมถนนสายเขาชะอางค์-ทับซุง-ยางเอน ทางสัญจรระหว่าง หมู่ 4-5 ตำบลเขาน้อย เชื่อมต่อ หมู่ 4 ตำบลห้วยทับมอญ อำเภอเขาชะเมา จังหวัดระยอง</t>
  </si>
  <si>
    <t>ซ่อมแซมถนนสาย ตะขบ - มะเดื่อ หมู่ 5 อำเภอเขาชะเมา จังหวัดระยอง</t>
  </si>
  <si>
    <t>ปรับปรุงถนนสายสี่แยกพัฒนา - พวา หมู่ 7              ตำบลห้วยทับมอญ อำเภอเขาชะเมา จังหวัดระยอง</t>
  </si>
  <si>
    <t>ปรับปรุงถนนสายยางเอน - ห้อยหัว หมู่ 6               ตำบลห้วยทับมอญ อำเภอเขาชะเมา จังหวัดระยอง</t>
  </si>
  <si>
    <t>ปรับปรุงถนนสายยางเอน - มะเดื่อ หมู่ 6            ตำบลห้วยทับมอญ อำเภอเขาชะเมา จังหวัดระยอง</t>
  </si>
  <si>
    <t>ปรับปรุงถนนสายสีระมัน - สามท่า หมู่ 4            ตำบลห้วยทับมอญ อำเภอเขาชะเมา จังหวัดระยอง</t>
  </si>
  <si>
    <t>ปรับปรุงถนนสายเขาพัง - เขาขาด หมู่ 3              ตำบลห้วยทับมอญ อำเภอเขาชะเมา จังหวัดระยอง</t>
  </si>
  <si>
    <t>ปรับปรุงถนนคอนกรีตเสริมเหล็กสายหลังอนามัยคลองกร่ำ  ม.1, 2 ตำบลวังจันทร์ อำเภอวังจันทร์ จังหวัดระยอง</t>
  </si>
  <si>
    <t>ปรับปรุงถนนลาดยางแบบผิวเรียบ สายชุมชนป่ายุบใน-แยกสักทอง-ยุบตาเหน่ง ตำบลป่ายุบใน อำเภอวังจันทร์ จังหวัดระยอง</t>
  </si>
  <si>
    <t>ปรับปรุงถนนลาดยางแบบแอสฟัลท์ติกคอนกรีตสายเนินสูง-เขาตลาด หมู่ที่ 5 ตำบลชุมแสง อำเภอวังจันทร์ จังหวัดระยอง</t>
  </si>
  <si>
    <t>ปรับปรุงถนนลาดยางแบบแอสฟัลท์ติกคอนกรีตสายคลองไผ่  หมู่ที่ 1 ตำบลชุมแสง อำเภอวังจันทร์ จังหวัดระยอง</t>
  </si>
  <si>
    <t>ปรับปรุงถนนลาดยางแบบแอสฟัลท์ติกคอนกรีตสายคลองสะท้อน หมู่ที่ 3 ตำบลชุมแสง อำเภอวังจันทร์ จังหวัดระยอง</t>
  </si>
  <si>
    <t>ซ่อมสร้างถนนแอสฟัลท์ติกคอนกรีต รหัสทางหลวงท้องถิ่น รย.ถ.52001 สายสหกรณ์-เขาหวาย หมู่ที่ 6 หมู่ที่ 4 ตำบลพลงตาเอี่ยม อำเภอวังจันทร์ จังหวัดระยอง</t>
  </si>
  <si>
    <t>ซ่อมสร้างถนนแอสฟัลท์ติกคอนกรีต รหัสทางหลวงท้องถิ่น รย.ถ.52002 สายสหกรณ์-คลองไผ่ หมู่ที่ 7 ตำบลพลงตาเอี่ยม  อำเภอวังจันทร์ จังหวัดระยอง</t>
  </si>
  <si>
    <t xml:space="preserve">ก่อสร้างปรับปรุงถนนพาราแอสฟัลต์คอนกรีต ซอย 8 เชื่อมหมู่ที่ 6 ตำบลพนานิคม อำเภอนิคมพัฒนา จังหวัดระยอง </t>
  </si>
  <si>
    <t xml:space="preserve">ปรับปรุงผิวจราจรถนนสายซอย 3 (ช่วงสาย 11 – สาย 13) หมู่ที่ 2 ,5 ตำบลพนานิคม อำเภอนิคมพัฒนา จังหวัดระยอง  </t>
  </si>
  <si>
    <t xml:space="preserve">ปรับปรุงผิวจราจรถนนสายซอย 3 (ช่วงสาย 13 – สาย 15) หมู่ที่ 1 ,6 ตำบลพนานิคม อำเภอนิคมพัฒนา จังหวัดระยอง  </t>
  </si>
  <si>
    <t>ก่อสร้างถนนคอนกรีตเสริมเหล็กสายมาบข่า-มาบใหญ่ หมู่ที่ 8 ตำบลมาบข่า อำเภอนิคมพัฒนา จังหวัดระยอง</t>
  </si>
  <si>
    <t>ก่อสร้างถนนผิวทาง Asphaltic concrete และติดตั้งโคมไฟสาธารณะ ซอยชากมันเทศ หมู่ที่ 3 ตำบลพนานิคม อำเภอนิคมพัฒนา จังหวัดระยอง</t>
  </si>
  <si>
    <t xml:space="preserve">ก่อสร้างถนนคอนกรีตเสริมเหล็กสายมาบข่า-หนองผักหนาม หมู่ที่ 4 ตำบลมาบข่า อำเภอนิคมพัฒนา จังหวัดระยอง </t>
  </si>
  <si>
    <t xml:space="preserve">ก่อสร้างถนนลาดยางหน้าโรงเรียนนิคม 7 หมู่ที่ 3 ตำบลมะขามคู่ อำเภอนิคมพัฒนา จังหวัดระยอง </t>
  </si>
  <si>
    <t xml:space="preserve">ปรับปรุงถนนดินลูกรังสายซอย 3 (เชื่อมต่อตำบลแม่น้ำคู้) ตำบลพนานิคม อำเภอนิคมพัฒนา จังหวัดระยอง </t>
  </si>
  <si>
    <t xml:space="preserve">ก่อสร้างถนนลาดยางสาย 7 หมู่ที่ 7 ซอยเขาลูกรัง อำเภอนิคมพัฒนา จังหวัดระยอง </t>
  </si>
  <si>
    <t xml:space="preserve">ปรับปรุงถนนสายหนองกวาง หมู่ที่ 5  ตำบลมาบข่า  อำเภอนิคมพัฒนา จังหวัดระยอง </t>
  </si>
  <si>
    <t xml:space="preserve">ปรับปรุงถนนสายกระเฉด - ทุ่งแฝก หมู่ที่ 3 ตำบลมาบข่า อำเภอนิคมพัฒนา จังหวัดระยอง </t>
  </si>
  <si>
    <t xml:space="preserve">ปรับปรุงถนนลาดยางซอย 2 (สาย 13-15) หมู่ที่ 1 ตำบลนิคมพัฒนา อำเภอนิคมพัฒนา จังหวัดระยอง </t>
  </si>
  <si>
    <t xml:space="preserve">ก่อสร้างถนนคอนกรีตเสริมเหล็กสายข้างโรงเรียนวัดมาบข่า หมู่ที่ 5 ตำบลมาบข่า อำเภอนิคมพัฒนา จังหวัดระยอง </t>
  </si>
  <si>
    <t>ก่อสร้างปรับปรุงถนนคอนกรีตเสริมเหล็กสายตาขัน - นาตาขวัญ หมู่ที่ 6 ตำบลตาขัน อำเภอบ้านค่าย จังหวัดระยอง</t>
  </si>
  <si>
    <t>ก่อสร้างปรับปรุงถนนคอนกรีตเสริมเหล็กสายหัวชวด-หนองซิมสิว หมู่ที่ 10 เชื่อม หมู่ที่ 1 ตำบลหนองบัว อำเภอบ้านค่าย จังหวัดระยอง</t>
  </si>
  <si>
    <t>ก่อสร้างและปรับปรุงถนนคอนกรีตเสริมเหล็กสาย      ท้ายหนอง-บางบุตร หมู่ที่ 2 ตำบลบางบุตร อำเภอบ้านค่าย จังหวัดระยอง</t>
  </si>
  <si>
    <t>ก่อสร้างและปรับปรุงถนนคอนกรีตเสริมเหล็กสายวัดเกาะฯ  หมู่ที่ 1 ตำบลหนองตะพาน อำเภอบ้านค่าย จังหวัดระยอง</t>
  </si>
  <si>
    <t>ก่อสร้างถนนคอนกรีตเสริมเหล็กสายหนอง ตะแบก - ชวึก หมู่ที่ 4 อำเภอบ้านค่าย จังหวัดระยอง</t>
  </si>
  <si>
    <t>ก่อสร้างถนนคอนกรีตเสริมเหล็กสายเขาลอย 3-4 (รย.ถ.34041) อำเภอบ้านค่าย จังหวัดระยอง</t>
  </si>
  <si>
    <t>ปรับปรุงและก่อสร้างถนนคอนกรีตเสริมเหล็ก สายในชาก-คลองอ่าง ซอย 2 หมู่ที่ 1 ตำบลชากบก อำเภอบ้านค่าย จังหวัดระยอง</t>
  </si>
  <si>
    <t>ปรับปรุงก่อสร้างถนนคอนกรีตเสริมเหล็ก สายในชาก-คลองอ่าง ซอย 2 หมู่ที่ 1 ตำบลชากบก อำเภอบ้านค่าย จังหวัดระยอง</t>
  </si>
  <si>
    <t>ก่อสร้างปรับปรุงระบบประปาหมู่บ้านขนาดใหญ่  บริเวณบึงสำนักใหญ่  หมู่ที่ 6 ตำบลชากพง อำเภอแกลง จังหวัดระยอง</t>
  </si>
  <si>
    <t>เพิ่มประสิทธิภาพการจ่ายน้ำประปาบ้านพลงช้างเผือก หมู่ 7 ตำบลทางเกวียน  อำเภอแกลง จังหวัดระยอง</t>
  </si>
  <si>
    <t>ก่อสร้างปรับปรุงท่อจ่ายน้ำประปาบริเวณถนนสุขุมวิทฝั่งทิศใต้ จากสะพานดำถึงแยกโพธิ์ทอง อำเภอแกลง จังหวัดระยอง</t>
  </si>
  <si>
    <r>
      <t xml:space="preserve">ก่อสร้างระบบประปาขนาดใหญ่ หมู่ที่ 3 </t>
    </r>
    <r>
      <rPr>
        <sz val="13"/>
        <color theme="1"/>
        <rFont val="TH SarabunPSK"/>
        <family val="2"/>
      </rPr>
      <t>ตำบลชำฆ้อ อำเภอเขาชะเมา จังหวัดระยอง</t>
    </r>
  </si>
  <si>
    <t>ก่อสร้างระบบประปาขนาดใหญ่ หมู่ที่ 3 ตำบลชำฆ้อ อำเภอเขาชะเมา จังหวัดระยอง</t>
  </si>
  <si>
    <t>วางท่อระบายน้ำพร้อมบ่อพัก  ถนนสายเนินทราย-เนินฆ้อ  หมู่ที่ 1,2,3 ตำบลเนินฆ้อ  อำเภอแกลง จังหวัดระยอง</t>
  </si>
  <si>
    <t>วางท่อระบายน้ำพร้อมบ่อพัก  ถนนสายจำรุง-ชากโดน หมู่ที่ 7 ตำบลเนินฆ้อ อำเภอแกลง จังหวัดระยอง</t>
  </si>
  <si>
    <t xml:space="preserve">วางท่อระบายน้ำพร้อมบ่อพัก  ถนนสายเนินฆ้อ-ถนนกระเพรา  หมู่ที่ 4,8,9  ตำบลเนินฆ้อ อำเภอแกลง จังหวัดระยอง </t>
  </si>
  <si>
    <t>ติดตั้งกล้องวงจรปิด (CCTV) ในอำเภอแกลง จังหวัดระยอง</t>
  </si>
  <si>
    <t xml:space="preserve">บัญชีรายชุดโครงการ (Project Idea)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</si>
</sst>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1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3"/>
      <color rgb="FF000000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1"/>
      <color theme="1"/>
      <name val="TH SarabunPSK"/>
      <family val="2"/>
    </font>
    <font>
      <sz val="11"/>
      <color theme="1"/>
      <name val="Calibri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color rgb="FF000000"/>
      <name val="TH SarabunPSK"/>
      <family val="2"/>
    </font>
    <font>
      <b/>
      <sz val="13"/>
      <color rgb="FFFF0000"/>
      <name val="TH SarabunPSK"/>
      <family val="2"/>
    </font>
    <font>
      <sz val="14"/>
      <color rgb="FF000000"/>
      <name val="TH SarabunIT๙"/>
      <family val="2"/>
    </font>
    <font>
      <sz val="7"/>
      <color theme="1"/>
      <name val="Times New Roman"/>
      <family val="1"/>
    </font>
    <font>
      <sz val="13"/>
      <color rgb="FF000000"/>
      <name val="TH SarabunIT๙"/>
      <family val="2"/>
    </font>
    <font>
      <b/>
      <sz val="13"/>
      <name val="TH SarabunPSK"/>
      <family val="2"/>
    </font>
    <font>
      <sz val="13"/>
      <color theme="1"/>
      <name val="Tahoma"/>
      <family val="2"/>
      <charset val="222"/>
      <scheme val="minor"/>
    </font>
    <font>
      <sz val="8"/>
      <color theme="1"/>
      <name val="TH SarabunPSK"/>
      <family val="2"/>
    </font>
    <font>
      <b/>
      <sz val="16"/>
      <color rgb="FF000000"/>
      <name val="TH SarabunPSK"/>
      <family val="2"/>
    </font>
    <font>
      <sz val="12"/>
      <color rgb="FF00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3"/>
      <color theme="1"/>
      <name val="TH SarabunIT๙"/>
      <family val="2"/>
    </font>
    <font>
      <sz val="13"/>
      <name val="TH SarabunPSK"/>
      <family val="2"/>
    </font>
    <font>
      <b/>
      <sz val="12"/>
      <color rgb="FF000000"/>
      <name val="TH SarabunPSK"/>
      <family val="2"/>
    </font>
    <font>
      <b/>
      <sz val="10"/>
      <color rgb="FF000000"/>
      <name val="TH SarabunPSK"/>
      <family val="2"/>
    </font>
    <font>
      <sz val="15"/>
      <color theme="1"/>
      <name val="Tahoma"/>
      <family val="2"/>
      <charset val="222"/>
      <scheme val="minor"/>
    </font>
    <font>
      <b/>
      <sz val="10"/>
      <color theme="1"/>
      <name val="TH SarabunPSK"/>
      <family val="2"/>
    </font>
    <font>
      <b/>
      <sz val="15"/>
      <name val="TH SarabunPSK"/>
      <family val="2"/>
    </font>
    <font>
      <sz val="11"/>
      <name val="TH SarabunPSK"/>
      <family val="2"/>
    </font>
    <font>
      <sz val="10"/>
      <name val="Arial"/>
      <family val="2"/>
    </font>
    <font>
      <sz val="11"/>
      <color indexed="8"/>
      <name val="Tahoma"/>
      <family val="2"/>
      <charset val="222"/>
    </font>
    <font>
      <u/>
      <sz val="13"/>
      <color indexed="8"/>
      <name val="TH SarabunPSK"/>
      <family val="2"/>
    </font>
    <font>
      <sz val="13"/>
      <color indexed="8"/>
      <name val="TH SarabunPSK"/>
      <family val="2"/>
    </font>
    <font>
      <sz val="13"/>
      <color indexed="10"/>
      <name val="TH SarabunPSK"/>
      <family val="2"/>
    </font>
    <font>
      <sz val="13"/>
      <name val="Calibri"/>
      <family val="2"/>
    </font>
    <font>
      <sz val="15"/>
      <color theme="1"/>
      <name val="TH SarabunPSK"/>
      <family val="2"/>
    </font>
    <font>
      <b/>
      <sz val="12"/>
      <color theme="1"/>
      <name val="TH SarabunPSK"/>
      <family val="2"/>
    </font>
    <font>
      <b/>
      <sz val="11"/>
      <color rgb="FF000000"/>
      <name val="TH SarabunPSK"/>
      <family val="2"/>
    </font>
    <font>
      <b/>
      <sz val="20"/>
      <color theme="1"/>
      <name val="TH SarabunPSK"/>
      <family val="2"/>
    </font>
  </fonts>
  <fills count="20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DB3E2"/>
        <bgColor indexed="64"/>
      </patternFill>
    </fill>
    <fill>
      <patternFill patternType="solid">
        <fgColor rgb="FFCCC0D9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4" tint="0.3999755851924192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theme="4" tint="0.39997558519241921"/>
      </bottom>
      <diagonal/>
    </border>
  </borders>
  <cellStyleXfs count="4">
    <xf numFmtId="0" fontId="0" fillId="0" borderId="0"/>
    <xf numFmtId="43" fontId="22" fillId="0" borderId="0" applyFont="0" applyFill="0" applyBorder="0" applyAlignment="0" applyProtection="0"/>
    <xf numFmtId="0" fontId="31" fillId="0" borderId="0"/>
    <xf numFmtId="0" fontId="32" fillId="0" borderId="0"/>
  </cellStyleXfs>
  <cellXfs count="436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7" fillId="0" borderId="0" xfId="0" applyFont="1"/>
    <xf numFmtId="0" fontId="7" fillId="0" borderId="0" xfId="0" applyFont="1" applyBorder="1" applyAlignment="1">
      <alignment wrapText="1"/>
    </xf>
    <xf numFmtId="0" fontId="7" fillId="0" borderId="0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vertical="center" wrapText="1"/>
    </xf>
    <xf numFmtId="0" fontId="11" fillId="6" borderId="3" xfId="0" applyFont="1" applyFill="1" applyBorder="1" applyAlignment="1">
      <alignment vertical="center" wrapText="1"/>
    </xf>
    <xf numFmtId="0" fontId="3" fillId="6" borderId="2" xfId="0" applyFont="1" applyFill="1" applyBorder="1" applyAlignment="1">
      <alignment vertical="center" wrapText="1"/>
    </xf>
    <xf numFmtId="0" fontId="12" fillId="6" borderId="3" xfId="0" applyFont="1" applyFill="1" applyBorder="1" applyAlignment="1">
      <alignment vertical="center" wrapText="1"/>
    </xf>
    <xf numFmtId="0" fontId="3" fillId="5" borderId="3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vertical="center" wrapText="1"/>
    </xf>
    <xf numFmtId="0" fontId="10" fillId="6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3" fillId="5" borderId="4" xfId="0" applyFont="1" applyFill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5" fillId="3" borderId="1" xfId="0" applyFont="1" applyFill="1" applyBorder="1" applyAlignment="1">
      <alignment vertical="center" wrapText="1"/>
    </xf>
    <xf numFmtId="0" fontId="12" fillId="6" borderId="4" xfId="0" applyFont="1" applyFill="1" applyBorder="1" applyAlignment="1">
      <alignment vertical="center" wrapText="1"/>
    </xf>
    <xf numFmtId="0" fontId="3" fillId="6" borderId="4" xfId="0" applyFont="1" applyFill="1" applyBorder="1" applyAlignment="1">
      <alignment vertical="center" wrapText="1"/>
    </xf>
    <xf numFmtId="0" fontId="13" fillId="6" borderId="2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0" fillId="0" borderId="0" xfId="0" applyBorder="1"/>
    <xf numFmtId="0" fontId="10" fillId="3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3" fontId="10" fillId="4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0" fillId="0" borderId="5" xfId="0" applyBorder="1"/>
    <xf numFmtId="0" fontId="5" fillId="4" borderId="6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5" fillId="4" borderId="6" xfId="0" applyFont="1" applyFill="1" applyBorder="1" applyAlignment="1">
      <alignment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vertical="center" wrapText="1"/>
    </xf>
    <xf numFmtId="0" fontId="11" fillId="6" borderId="4" xfId="0" applyFont="1" applyFill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0" fillId="5" borderId="4" xfId="0" applyFont="1" applyFill="1" applyBorder="1" applyAlignment="1">
      <alignment vertical="center" wrapText="1"/>
    </xf>
    <xf numFmtId="0" fontId="18" fillId="0" borderId="0" xfId="0" applyFont="1"/>
    <xf numFmtId="0" fontId="10" fillId="3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right" vertical="center" wrapText="1"/>
    </xf>
    <xf numFmtId="0" fontId="3" fillId="9" borderId="1" xfId="0" applyFont="1" applyFill="1" applyBorder="1" applyAlignment="1">
      <alignment horizontal="center" vertical="center" wrapText="1"/>
    </xf>
    <xf numFmtId="3" fontId="10" fillId="3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0" fillId="10" borderId="2" xfId="0" applyFont="1" applyFill="1" applyBorder="1" applyAlignment="1">
      <alignment vertical="center" wrapText="1"/>
    </xf>
    <xf numFmtId="0" fontId="0" fillId="10" borderId="0" xfId="0" applyFill="1"/>
    <xf numFmtId="0" fontId="11" fillId="10" borderId="3" xfId="0" applyFont="1" applyFill="1" applyBorder="1" applyAlignment="1">
      <alignment vertical="center" wrapText="1"/>
    </xf>
    <xf numFmtId="0" fontId="10" fillId="0" borderId="2" xfId="0" quotePrefix="1" applyFont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1" fillId="0" borderId="0" xfId="0" applyFont="1"/>
    <xf numFmtId="3" fontId="11" fillId="0" borderId="0" xfId="0" applyNumberFormat="1" applyFont="1"/>
    <xf numFmtId="0" fontId="3" fillId="11" borderId="2" xfId="0" applyFont="1" applyFill="1" applyBorder="1" applyAlignment="1">
      <alignment vertical="center" wrapText="1"/>
    </xf>
    <xf numFmtId="0" fontId="11" fillId="0" borderId="3" xfId="0" applyFont="1" applyBorder="1" applyAlignment="1">
      <alignment vertical="top" wrapText="1"/>
    </xf>
    <xf numFmtId="0" fontId="11" fillId="0" borderId="11" xfId="0" applyFont="1" applyBorder="1" applyAlignment="1">
      <alignment vertical="top" wrapText="1"/>
    </xf>
    <xf numFmtId="0" fontId="10" fillId="11" borderId="2" xfId="0" applyFont="1" applyFill="1" applyBorder="1" applyAlignment="1">
      <alignment vertical="center" wrapText="1"/>
    </xf>
    <xf numFmtId="0" fontId="7" fillId="11" borderId="0" xfId="0" applyFont="1" applyFill="1"/>
    <xf numFmtId="0" fontId="10" fillId="11" borderId="4" xfId="0" applyFont="1" applyFill="1" applyBorder="1" applyAlignment="1">
      <alignment vertical="center" wrapText="1"/>
    </xf>
    <xf numFmtId="0" fontId="10" fillId="11" borderId="3" xfId="0" applyFont="1" applyFill="1" applyBorder="1" applyAlignment="1">
      <alignment vertical="center" wrapText="1"/>
    </xf>
    <xf numFmtId="0" fontId="11" fillId="10" borderId="3" xfId="0" applyFont="1" applyFill="1" applyBorder="1" applyAlignment="1">
      <alignment vertical="top" wrapText="1"/>
    </xf>
    <xf numFmtId="0" fontId="7" fillId="10" borderId="0" xfId="0" applyFont="1" applyFill="1"/>
    <xf numFmtId="0" fontId="7" fillId="10" borderId="5" xfId="0" applyFont="1" applyFill="1" applyBorder="1"/>
    <xf numFmtId="0" fontId="11" fillId="13" borderId="11" xfId="0" applyFont="1" applyFill="1" applyBorder="1" applyAlignment="1">
      <alignment vertical="top" wrapText="1"/>
    </xf>
    <xf numFmtId="0" fontId="7" fillId="10" borderId="0" xfId="0" applyFont="1" applyFill="1" applyBorder="1"/>
    <xf numFmtId="0" fontId="11" fillId="0" borderId="3" xfId="0" applyFont="1" applyBorder="1" applyAlignment="1">
      <alignment vertical="top"/>
    </xf>
    <xf numFmtId="0" fontId="11" fillId="13" borderId="3" xfId="0" applyFont="1" applyFill="1" applyBorder="1" applyAlignment="1">
      <alignment vertical="top" wrapText="1"/>
    </xf>
    <xf numFmtId="0" fontId="11" fillId="10" borderId="11" xfId="0" applyFont="1" applyFill="1" applyBorder="1" applyAlignment="1">
      <alignment vertical="top" wrapText="1"/>
    </xf>
    <xf numFmtId="0" fontId="11" fillId="13" borderId="3" xfId="0" applyFont="1" applyFill="1" applyBorder="1" applyAlignment="1">
      <alignment vertical="top"/>
    </xf>
    <xf numFmtId="0" fontId="11" fillId="0" borderId="3" xfId="0" applyFont="1" applyBorder="1" applyAlignment="1">
      <alignment horizontal="left" vertical="top" wrapText="1"/>
    </xf>
    <xf numFmtId="0" fontId="11" fillId="0" borderId="11" xfId="0" applyFont="1" applyFill="1" applyBorder="1" applyAlignment="1">
      <alignment vertical="top" wrapText="1"/>
    </xf>
    <xf numFmtId="0" fontId="0" fillId="11" borderId="0" xfId="0" applyFill="1"/>
    <xf numFmtId="0" fontId="0" fillId="11" borderId="0" xfId="0" applyFill="1" applyBorder="1"/>
    <xf numFmtId="0" fontId="5" fillId="3" borderId="1" xfId="0" applyFont="1" applyFill="1" applyBorder="1" applyAlignment="1">
      <alignment horizontal="center" vertical="center" wrapText="1"/>
    </xf>
    <xf numFmtId="0" fontId="23" fillId="0" borderId="3" xfId="0" applyFont="1" applyBorder="1" applyAlignment="1">
      <alignment wrapText="1"/>
    </xf>
    <xf numFmtId="0" fontId="24" fillId="13" borderId="3" xfId="0" applyFont="1" applyFill="1" applyBorder="1" applyAlignment="1">
      <alignment vertical="top" wrapText="1"/>
    </xf>
    <xf numFmtId="0" fontId="11" fillId="10" borderId="12" xfId="0" applyFont="1" applyFill="1" applyBorder="1" applyAlignment="1">
      <alignment vertical="top" wrapText="1"/>
    </xf>
    <xf numFmtId="3" fontId="10" fillId="4" borderId="6" xfId="0" applyNumberFormat="1" applyFont="1" applyFill="1" applyBorder="1" applyAlignment="1">
      <alignment horizontal="center" vertical="center" wrapText="1"/>
    </xf>
    <xf numFmtId="3" fontId="10" fillId="3" borderId="6" xfId="0" applyNumberFormat="1" applyFont="1" applyFill="1" applyBorder="1" applyAlignment="1">
      <alignment horizontal="center" vertical="center" wrapText="1"/>
    </xf>
    <xf numFmtId="3" fontId="4" fillId="4" borderId="1" xfId="0" applyNumberFormat="1" applyFont="1" applyFill="1" applyBorder="1" applyAlignment="1">
      <alignment horizontal="center" vertical="center" wrapText="1"/>
    </xf>
    <xf numFmtId="0" fontId="27" fillId="0" borderId="0" xfId="0" applyFont="1"/>
    <xf numFmtId="3" fontId="10" fillId="3" borderId="1" xfId="0" applyNumberFormat="1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2" fillId="10" borderId="3" xfId="0" applyFont="1" applyFill="1" applyBorder="1" applyAlignment="1">
      <alignment vertical="center" wrapText="1"/>
    </xf>
    <xf numFmtId="0" fontId="3" fillId="10" borderId="2" xfId="0" applyFont="1" applyFill="1" applyBorder="1" applyAlignment="1">
      <alignment vertical="center" wrapText="1"/>
    </xf>
    <xf numFmtId="0" fontId="12" fillId="10" borderId="4" xfId="0" applyFont="1" applyFill="1" applyBorder="1" applyAlignment="1">
      <alignment vertical="center" wrapText="1"/>
    </xf>
    <xf numFmtId="3" fontId="8" fillId="4" borderId="1" xfId="0" applyNumberFormat="1" applyFont="1" applyFill="1" applyBorder="1" applyAlignment="1">
      <alignment horizontal="center" vertical="center" wrapText="1"/>
    </xf>
    <xf numFmtId="3" fontId="28" fillId="4" borderId="1" xfId="0" applyNumberFormat="1" applyFont="1" applyFill="1" applyBorder="1" applyAlignment="1">
      <alignment horizontal="center" vertical="center" wrapText="1"/>
    </xf>
    <xf numFmtId="0" fontId="30" fillId="10" borderId="0" xfId="0" applyFont="1" applyFill="1"/>
    <xf numFmtId="0" fontId="24" fillId="10" borderId="3" xfId="0" applyFont="1" applyFill="1" applyBorder="1" applyAlignment="1">
      <alignment vertical="center" wrapText="1"/>
    </xf>
    <xf numFmtId="0" fontId="13" fillId="11" borderId="2" xfId="0" applyFont="1" applyFill="1" applyBorder="1" applyAlignment="1">
      <alignment vertical="center" wrapText="1"/>
    </xf>
    <xf numFmtId="3" fontId="28" fillId="3" borderId="1" xfId="0" applyNumberFormat="1" applyFont="1" applyFill="1" applyBorder="1" applyAlignment="1">
      <alignment horizontal="center" vertical="center" wrapText="1"/>
    </xf>
    <xf numFmtId="0" fontId="10" fillId="11" borderId="3" xfId="0" applyFont="1" applyFill="1" applyBorder="1" applyAlignment="1">
      <alignment vertical="top" wrapText="1"/>
    </xf>
    <xf numFmtId="3" fontId="24" fillId="0" borderId="3" xfId="0" applyNumberFormat="1" applyFont="1" applyBorder="1" applyAlignment="1">
      <alignment vertical="top" wrapText="1" shrinkToFit="1"/>
    </xf>
    <xf numFmtId="0" fontId="11" fillId="0" borderId="3" xfId="0" applyFont="1" applyFill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 shrinkToFit="1"/>
    </xf>
    <xf numFmtId="0" fontId="11" fillId="0" borderId="3" xfId="0" applyFont="1" applyFill="1" applyBorder="1" applyAlignment="1">
      <alignment vertical="top" wrapText="1"/>
    </xf>
    <xf numFmtId="0" fontId="11" fillId="0" borderId="4" xfId="0" applyFont="1" applyFill="1" applyBorder="1" applyAlignment="1">
      <alignment vertical="top" wrapText="1"/>
    </xf>
    <xf numFmtId="0" fontId="17" fillId="0" borderId="2" xfId="0" applyFont="1" applyBorder="1" applyAlignment="1">
      <alignment vertical="center" wrapText="1"/>
    </xf>
    <xf numFmtId="0" fontId="24" fillId="0" borderId="4" xfId="2" applyFont="1" applyFill="1" applyBorder="1" applyAlignment="1">
      <alignment horizontal="left" vertical="top" wrapText="1" shrinkToFit="1"/>
    </xf>
    <xf numFmtId="0" fontId="24" fillId="0" borderId="3" xfId="0" applyFont="1" applyFill="1" applyBorder="1" applyAlignment="1" applyProtection="1">
      <alignment vertical="top" wrapText="1"/>
      <protection locked="0"/>
    </xf>
    <xf numFmtId="0" fontId="11" fillId="0" borderId="3" xfId="0" applyFont="1" applyBorder="1" applyAlignment="1">
      <alignment vertical="top" wrapText="1" shrinkToFit="1"/>
    </xf>
    <xf numFmtId="3" fontId="11" fillId="0" borderId="3" xfId="3" applyNumberFormat="1" applyFont="1" applyFill="1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0" fontId="11" fillId="0" borderId="4" xfId="0" applyFont="1" applyBorder="1" applyAlignment="1">
      <alignment horizontal="left" vertical="top" wrapText="1"/>
    </xf>
    <xf numFmtId="0" fontId="24" fillId="0" borderId="3" xfId="0" applyFont="1" applyBorder="1" applyAlignment="1">
      <alignment vertical="top" wrapText="1" shrinkToFit="1"/>
    </xf>
    <xf numFmtId="0" fontId="24" fillId="0" borderId="3" xfId="0" applyFont="1" applyBorder="1" applyAlignment="1">
      <alignment horizontal="left" vertical="top" wrapText="1"/>
    </xf>
    <xf numFmtId="0" fontId="24" fillId="0" borderId="3" xfId="0" applyFont="1" applyBorder="1" applyAlignment="1">
      <alignment vertical="top" wrapText="1"/>
    </xf>
    <xf numFmtId="0" fontId="24" fillId="0" borderId="3" xfId="0" applyNumberFormat="1" applyFont="1" applyBorder="1" applyAlignment="1">
      <alignment vertical="top" wrapText="1"/>
    </xf>
    <xf numFmtId="3" fontId="24" fillId="0" borderId="3" xfId="3" applyNumberFormat="1" applyFont="1" applyFill="1" applyBorder="1" applyAlignment="1">
      <alignment vertical="top" wrapText="1"/>
    </xf>
    <xf numFmtId="0" fontId="24" fillId="0" borderId="3" xfId="2" applyFont="1" applyFill="1" applyBorder="1" applyAlignment="1">
      <alignment horizontal="left" vertical="top" wrapText="1" shrinkToFit="1"/>
    </xf>
    <xf numFmtId="3" fontId="11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7" fillId="0" borderId="0" xfId="0" applyFont="1" applyAlignment="1">
      <alignment vertical="center"/>
    </xf>
    <xf numFmtId="3" fontId="38" fillId="4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3" fontId="10" fillId="5" borderId="1" xfId="0" applyNumberFormat="1" applyFont="1" applyFill="1" applyBorder="1" applyAlignment="1">
      <alignment horizontal="center" vertical="center" wrapText="1"/>
    </xf>
    <xf numFmtId="3" fontId="3" fillId="5" borderId="1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1" xfId="0" quotePrefix="1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0" fontId="0" fillId="0" borderId="0" xfId="0" applyFill="1"/>
    <xf numFmtId="0" fontId="12" fillId="6" borderId="3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0" fontId="10" fillId="12" borderId="11" xfId="0" applyFont="1" applyFill="1" applyBorder="1" applyAlignment="1">
      <alignment vertical="center" wrapText="1"/>
    </xf>
    <xf numFmtId="0" fontId="7" fillId="0" borderId="0" xfId="0" applyFont="1" applyFill="1"/>
    <xf numFmtId="0" fontId="1" fillId="3" borderId="6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left" vertical="center" wrapText="1"/>
    </xf>
    <xf numFmtId="3" fontId="26" fillId="3" borderId="1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vertical="center" wrapText="1"/>
    </xf>
    <xf numFmtId="0" fontId="3" fillId="11" borderId="3" xfId="0" applyFont="1" applyFill="1" applyBorder="1" applyAlignment="1">
      <alignment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4" fillId="16" borderId="1" xfId="0" applyFont="1" applyFill="1" applyBorder="1" applyAlignment="1">
      <alignment horizontal="right" vertical="center" wrapText="1"/>
    </xf>
    <xf numFmtId="3" fontId="26" fillId="16" borderId="1" xfId="0" applyNumberFormat="1" applyFont="1" applyFill="1" applyBorder="1" applyAlignment="1">
      <alignment horizontal="right" vertical="center" wrapText="1"/>
    </xf>
    <xf numFmtId="3" fontId="3" fillId="16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7" fillId="0" borderId="5" xfId="0" applyFont="1" applyFill="1" applyBorder="1"/>
    <xf numFmtId="0" fontId="20" fillId="4" borderId="1" xfId="0" applyFont="1" applyFill="1" applyBorder="1" applyAlignment="1">
      <alignment vertical="center" wrapText="1"/>
    </xf>
    <xf numFmtId="3" fontId="38" fillId="3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3" fillId="5" borderId="1" xfId="0" applyNumberFormat="1" applyFont="1" applyFill="1" applyBorder="1" applyAlignment="1">
      <alignment horizontal="right" vertical="center" wrapText="1"/>
    </xf>
    <xf numFmtId="0" fontId="11" fillId="0" borderId="0" xfId="0" applyFont="1" applyAlignment="1">
      <alignment wrapText="1"/>
    </xf>
    <xf numFmtId="0" fontId="10" fillId="14" borderId="1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1" fillId="17" borderId="1" xfId="0" applyFont="1" applyFill="1" applyBorder="1" applyAlignment="1">
      <alignment horizontal="center" vertical="center" wrapText="1"/>
    </xf>
    <xf numFmtId="0" fontId="11" fillId="15" borderId="1" xfId="0" applyFont="1" applyFill="1" applyBorder="1" applyAlignment="1">
      <alignment vertical="center" wrapText="1"/>
    </xf>
    <xf numFmtId="3" fontId="11" fillId="0" borderId="1" xfId="0" applyNumberFormat="1" applyFont="1" applyBorder="1" applyAlignment="1">
      <alignment wrapText="1"/>
    </xf>
    <xf numFmtId="3" fontId="38" fillId="3" borderId="1" xfId="0" applyNumberFormat="1" applyFont="1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3" fontId="3" fillId="5" borderId="1" xfId="0" applyNumberFormat="1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vertical="top" wrapText="1"/>
    </xf>
    <xf numFmtId="3" fontId="25" fillId="4" borderId="1" xfId="0" applyNumberFormat="1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vertical="top" wrapText="1"/>
    </xf>
    <xf numFmtId="0" fontId="11" fillId="6" borderId="3" xfId="0" applyFont="1" applyFill="1" applyBorder="1" applyAlignment="1">
      <alignment horizontal="left" vertical="top" wrapText="1"/>
    </xf>
    <xf numFmtId="3" fontId="10" fillId="0" borderId="1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6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1" xfId="0" applyFont="1" applyFill="1" applyBorder="1" applyAlignment="1">
      <alignment vertical="center" wrapText="1"/>
    </xf>
    <xf numFmtId="3" fontId="10" fillId="18" borderId="1" xfId="0" applyNumberFormat="1" applyFont="1" applyFill="1" applyBorder="1" applyAlignment="1">
      <alignment horizontal="center" vertical="center" wrapText="1"/>
    </xf>
    <xf numFmtId="0" fontId="12" fillId="10" borderId="3" xfId="0" applyFont="1" applyFill="1" applyBorder="1" applyAlignment="1">
      <alignment vertical="top" wrapText="1"/>
    </xf>
    <xf numFmtId="0" fontId="23" fillId="0" borderId="3" xfId="0" applyFont="1" applyBorder="1" applyAlignment="1">
      <alignment vertical="top" wrapText="1"/>
    </xf>
    <xf numFmtId="0" fontId="12" fillId="0" borderId="9" xfId="0" applyFont="1" applyBorder="1" applyAlignment="1">
      <alignment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7" fillId="0" borderId="2" xfId="0" applyFont="1" applyFill="1" applyBorder="1" applyAlignment="1">
      <alignment vertical="center" wrapText="1"/>
    </xf>
    <xf numFmtId="3" fontId="39" fillId="4" borderId="1" xfId="0" applyNumberFormat="1" applyFont="1" applyFill="1" applyBorder="1" applyAlignment="1">
      <alignment horizontal="center" vertical="center" wrapText="1"/>
    </xf>
    <xf numFmtId="3" fontId="25" fillId="16" borderId="1" xfId="0" applyNumberFormat="1" applyFont="1" applyFill="1" applyBorder="1" applyAlignment="1">
      <alignment horizontal="right" vertical="center" wrapText="1"/>
    </xf>
    <xf numFmtId="0" fontId="11" fillId="0" borderId="4" xfId="0" applyFont="1" applyBorder="1" applyAlignment="1">
      <alignment horizontal="left" vertical="center" wrapText="1"/>
    </xf>
    <xf numFmtId="0" fontId="10" fillId="19" borderId="1" xfId="0" applyFont="1" applyFill="1" applyBorder="1" applyAlignment="1">
      <alignment horizontal="center" vertical="center" wrapText="1"/>
    </xf>
    <xf numFmtId="3" fontId="10" fillId="19" borderId="1" xfId="0" applyNumberFormat="1" applyFont="1" applyFill="1" applyBorder="1" applyAlignment="1">
      <alignment horizontal="center" vertical="center" wrapText="1"/>
    </xf>
    <xf numFmtId="0" fontId="11" fillId="19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center" vertical="center" wrapText="1"/>
    </xf>
    <xf numFmtId="3" fontId="10" fillId="11" borderId="1" xfId="0" applyNumberFormat="1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3" fontId="11" fillId="10" borderId="1" xfId="0" applyNumberFormat="1" applyFont="1" applyFill="1" applyBorder="1" applyAlignment="1">
      <alignment horizontal="center" vertical="center" wrapText="1"/>
    </xf>
    <xf numFmtId="0" fontId="12" fillId="10" borderId="1" xfId="0" applyFont="1" applyFill="1" applyBorder="1" applyAlignment="1">
      <alignment horizontal="center" vertical="center" wrapText="1"/>
    </xf>
    <xf numFmtId="3" fontId="12" fillId="10" borderId="1" xfId="0" applyNumberFormat="1" applyFont="1" applyFill="1" applyBorder="1" applyAlignment="1">
      <alignment horizontal="center" vertical="center" wrapText="1"/>
    </xf>
    <xf numFmtId="0" fontId="11" fillId="10" borderId="1" xfId="0" applyFont="1" applyFill="1" applyBorder="1" applyAlignment="1">
      <alignment horizontal="center" vertical="center" wrapText="1"/>
    </xf>
    <xf numFmtId="0" fontId="4" fillId="18" borderId="6" xfId="0" applyFont="1" applyFill="1" applyBorder="1" applyAlignment="1">
      <alignment horizontal="center" vertical="center" wrapText="1"/>
    </xf>
    <xf numFmtId="0" fontId="4" fillId="18" borderId="7" xfId="0" applyFont="1" applyFill="1" applyBorder="1" applyAlignment="1">
      <alignment horizontal="center" vertical="center" wrapText="1"/>
    </xf>
    <xf numFmtId="0" fontId="4" fillId="18" borderId="8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12" fillId="11" borderId="2" xfId="0" applyFont="1" applyFill="1" applyBorder="1" applyAlignment="1">
      <alignment horizontal="center" vertical="center" wrapText="1"/>
    </xf>
    <xf numFmtId="0" fontId="12" fillId="11" borderId="3" xfId="0" applyFont="1" applyFill="1" applyBorder="1" applyAlignment="1">
      <alignment horizontal="center" vertical="center" wrapText="1"/>
    </xf>
    <xf numFmtId="0" fontId="11" fillId="11" borderId="2" xfId="0" applyFont="1" applyFill="1" applyBorder="1" applyAlignment="1">
      <alignment horizontal="center" vertical="center" wrapText="1"/>
    </xf>
    <xf numFmtId="0" fontId="11" fillId="11" borderId="3" xfId="0" applyFont="1" applyFill="1" applyBorder="1" applyAlignment="1">
      <alignment horizontal="center" vertical="center" wrapText="1"/>
    </xf>
    <xf numFmtId="3" fontId="10" fillId="11" borderId="2" xfId="0" applyNumberFormat="1" applyFont="1" applyFill="1" applyBorder="1" applyAlignment="1">
      <alignment horizontal="center" vertical="center" wrapText="1"/>
    </xf>
    <xf numFmtId="3" fontId="10" fillId="11" borderId="3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12" fillId="10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3" fontId="17" fillId="5" borderId="1" xfId="0" applyNumberFormat="1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3" fontId="11" fillId="6" borderId="1" xfId="0" applyNumberFormat="1" applyFont="1" applyFill="1" applyBorder="1" applyAlignment="1">
      <alignment horizontal="center" vertical="center" wrapText="1"/>
    </xf>
    <xf numFmtId="3" fontId="12" fillId="6" borderId="1" xfId="0" applyNumberFormat="1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3" fontId="10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3" fontId="3" fillId="5" borderId="1" xfId="0" applyNumberFormat="1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3" fontId="3" fillId="11" borderId="1" xfId="0" applyNumberFormat="1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3" fontId="11" fillId="10" borderId="2" xfId="0" applyNumberFormat="1" applyFont="1" applyFill="1" applyBorder="1" applyAlignment="1">
      <alignment horizontal="center" vertical="center" wrapText="1"/>
    </xf>
    <xf numFmtId="3" fontId="11" fillId="10" borderId="3" xfId="0" applyNumberFormat="1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3" fontId="25" fillId="0" borderId="2" xfId="0" applyNumberFormat="1" applyFont="1" applyFill="1" applyBorder="1" applyAlignment="1">
      <alignment horizontal="center" vertical="center" wrapText="1"/>
    </xf>
    <xf numFmtId="3" fontId="25" fillId="0" borderId="3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2" fillId="10" borderId="10" xfId="0" applyFont="1" applyFill="1" applyBorder="1" applyAlignment="1">
      <alignment horizontal="center" vertical="center" wrapText="1"/>
    </xf>
    <xf numFmtId="0" fontId="12" fillId="10" borderId="5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12" fillId="6" borderId="10" xfId="0" applyFont="1" applyFill="1" applyBorder="1" applyAlignment="1">
      <alignment horizontal="center" vertical="center" wrapText="1"/>
    </xf>
    <xf numFmtId="0" fontId="12" fillId="6" borderId="9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3" fontId="38" fillId="5" borderId="1" xfId="0" applyNumberFormat="1" applyFont="1" applyFill="1" applyBorder="1" applyAlignment="1">
      <alignment horizontal="center" vertical="center" wrapText="1"/>
    </xf>
    <xf numFmtId="3" fontId="10" fillId="5" borderId="3" xfId="0" applyNumberFormat="1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3" fontId="24" fillId="10" borderId="1" xfId="0" applyNumberFormat="1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37" fillId="10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20" fillId="4" borderId="6" xfId="0" applyFont="1" applyFill="1" applyBorder="1" applyAlignment="1">
      <alignment horizontal="center" vertical="center" wrapText="1"/>
    </xf>
    <xf numFmtId="0" fontId="20" fillId="4" borderId="7" xfId="0" applyFont="1" applyFill="1" applyBorder="1" applyAlignment="1">
      <alignment horizontal="center" vertical="center" wrapText="1"/>
    </xf>
    <xf numFmtId="0" fontId="20" fillId="4" borderId="8" xfId="0" applyFont="1" applyFill="1" applyBorder="1" applyAlignment="1">
      <alignment horizontal="center" vertical="center" wrapText="1"/>
    </xf>
    <xf numFmtId="0" fontId="10" fillId="11" borderId="1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3" fontId="11" fillId="6" borderId="10" xfId="0" applyNumberFormat="1" applyFont="1" applyFill="1" applyBorder="1" applyAlignment="1">
      <alignment horizontal="center" vertical="center" wrapText="1"/>
    </xf>
    <xf numFmtId="3" fontId="11" fillId="6" borderId="5" xfId="0" applyNumberFormat="1" applyFont="1" applyFill="1" applyBorder="1" applyAlignment="1">
      <alignment horizontal="center" vertical="center" wrapText="1"/>
    </xf>
    <xf numFmtId="3" fontId="11" fillId="6" borderId="9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3" fontId="12" fillId="6" borderId="2" xfId="0" applyNumberFormat="1" applyFont="1" applyFill="1" applyBorder="1" applyAlignment="1">
      <alignment horizontal="center" vertical="center" wrapText="1"/>
    </xf>
    <xf numFmtId="3" fontId="12" fillId="6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3" fontId="11" fillId="0" borderId="2" xfId="0" applyNumberFormat="1" applyFont="1" applyFill="1" applyBorder="1" applyAlignment="1">
      <alignment horizontal="center" vertical="center" wrapText="1"/>
    </xf>
    <xf numFmtId="3" fontId="11" fillId="0" borderId="3" xfId="0" applyNumberFormat="1" applyFont="1" applyFill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 wrapText="1"/>
    </xf>
    <xf numFmtId="3" fontId="12" fillId="0" borderId="3" xfId="0" applyNumberFormat="1" applyFont="1" applyBorder="1" applyAlignment="1">
      <alignment horizontal="center" vertical="center" wrapText="1"/>
    </xf>
    <xf numFmtId="3" fontId="11" fillId="6" borderId="2" xfId="0" applyNumberFormat="1" applyFont="1" applyFill="1" applyBorder="1" applyAlignment="1">
      <alignment horizontal="center" vertical="center" wrapText="1"/>
    </xf>
    <xf numFmtId="3" fontId="11" fillId="6" borderId="3" xfId="0" applyNumberFormat="1" applyFont="1" applyFill="1" applyBorder="1" applyAlignment="1">
      <alignment horizontal="center" vertical="center" wrapText="1"/>
    </xf>
    <xf numFmtId="0" fontId="12" fillId="10" borderId="2" xfId="0" applyFont="1" applyFill="1" applyBorder="1" applyAlignment="1">
      <alignment horizontal="center" vertical="center" wrapText="1"/>
    </xf>
    <xf numFmtId="0" fontId="12" fillId="10" borderId="3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3" fontId="3" fillId="5" borderId="2" xfId="0" applyNumberFormat="1" applyFont="1" applyFill="1" applyBorder="1" applyAlignment="1">
      <alignment horizontal="center" vertical="center" wrapText="1"/>
    </xf>
    <xf numFmtId="3" fontId="3" fillId="5" borderId="3" xfId="0" applyNumberFormat="1" applyFont="1" applyFill="1" applyBorder="1" applyAlignment="1">
      <alignment horizontal="center" vertical="center" wrapText="1"/>
    </xf>
    <xf numFmtId="3" fontId="12" fillId="10" borderId="2" xfId="0" applyNumberFormat="1" applyFont="1" applyFill="1" applyBorder="1" applyAlignment="1">
      <alignment horizontal="center" vertical="center" wrapText="1"/>
    </xf>
    <xf numFmtId="3" fontId="12" fillId="10" borderId="3" xfId="0" applyNumberFormat="1" applyFont="1" applyFill="1" applyBorder="1" applyAlignment="1">
      <alignment horizontal="center" vertical="center" wrapText="1"/>
    </xf>
    <xf numFmtId="0" fontId="11" fillId="10" borderId="2" xfId="0" applyFont="1" applyFill="1" applyBorder="1" applyAlignment="1">
      <alignment horizontal="center" vertical="center" wrapText="1"/>
    </xf>
    <xf numFmtId="0" fontId="11" fillId="10" borderId="3" xfId="0" applyFont="1" applyFill="1" applyBorder="1" applyAlignment="1">
      <alignment horizontal="center" vertical="center" wrapText="1"/>
    </xf>
    <xf numFmtId="3" fontId="12" fillId="6" borderId="10" xfId="0" applyNumberFormat="1" applyFont="1" applyFill="1" applyBorder="1" applyAlignment="1">
      <alignment horizontal="center" vertical="center" wrapText="1"/>
    </xf>
    <xf numFmtId="3" fontId="12" fillId="6" borderId="9" xfId="0" applyNumberFormat="1" applyFont="1" applyFill="1" applyBorder="1" applyAlignment="1">
      <alignment horizontal="center" vertical="center" wrapText="1"/>
    </xf>
    <xf numFmtId="3" fontId="12" fillId="6" borderId="5" xfId="0" applyNumberFormat="1" applyFont="1" applyFill="1" applyBorder="1" applyAlignment="1">
      <alignment horizontal="center" vertical="center" wrapText="1"/>
    </xf>
    <xf numFmtId="3" fontId="12" fillId="6" borderId="3" xfId="0" applyNumberFormat="1" applyFont="1" applyFill="1" applyBorder="1" applyAlignment="1">
      <alignment horizontal="center" vertical="center" wrapText="1"/>
    </xf>
    <xf numFmtId="3" fontId="11" fillId="6" borderId="4" xfId="0" applyNumberFormat="1" applyFont="1" applyFill="1" applyBorder="1" applyAlignment="1">
      <alignment horizontal="center" vertical="center" wrapText="1"/>
    </xf>
    <xf numFmtId="3" fontId="12" fillId="0" borderId="10" xfId="0" applyNumberFormat="1" applyFont="1" applyBorder="1" applyAlignment="1">
      <alignment horizontal="center" vertical="center" wrapText="1"/>
    </xf>
    <xf numFmtId="3" fontId="12" fillId="0" borderId="9" xfId="0" applyNumberFormat="1" applyFont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3" fontId="3" fillId="5" borderId="10" xfId="0" applyNumberFormat="1" applyFont="1" applyFill="1" applyBorder="1" applyAlignment="1">
      <alignment horizontal="center" vertical="center" wrapText="1"/>
    </xf>
    <xf numFmtId="3" fontId="3" fillId="5" borderId="9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3" fontId="12" fillId="0" borderId="5" xfId="0" applyNumberFormat="1" applyFont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3" fontId="10" fillId="5" borderId="2" xfId="0" applyNumberFormat="1" applyFont="1" applyFill="1" applyBorder="1" applyAlignment="1">
      <alignment horizontal="center" vertical="center" wrapText="1"/>
    </xf>
    <xf numFmtId="3" fontId="10" fillId="5" borderId="10" xfId="0" applyNumberFormat="1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3" fontId="11" fillId="0" borderId="10" xfId="0" applyNumberFormat="1" applyFont="1" applyFill="1" applyBorder="1" applyAlignment="1">
      <alignment horizontal="center" vertical="center" wrapText="1"/>
    </xf>
    <xf numFmtId="3" fontId="11" fillId="0" borderId="9" xfId="0" applyNumberFormat="1" applyFont="1" applyFill="1" applyBorder="1" applyAlignment="1">
      <alignment horizontal="center" vertical="center" wrapText="1"/>
    </xf>
    <xf numFmtId="3" fontId="11" fillId="0" borderId="10" xfId="0" applyNumberFormat="1" applyFont="1" applyBorder="1" applyAlignment="1">
      <alignment horizontal="center" vertical="center" wrapText="1"/>
    </xf>
    <xf numFmtId="3" fontId="11" fillId="0" borderId="9" xfId="0" applyNumberFormat="1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24" fillId="6" borderId="1" xfId="0" applyFont="1" applyFill="1" applyBorder="1" applyAlignment="1">
      <alignment horizontal="center" vertical="center" wrapText="1"/>
    </xf>
    <xf numFmtId="0" fontId="3" fillId="11" borderId="10" xfId="0" applyFont="1" applyFill="1" applyBorder="1" applyAlignment="1">
      <alignment horizontal="center" vertical="center" wrapText="1"/>
    </xf>
    <xf numFmtId="0" fontId="3" fillId="11" borderId="9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3" fontId="12" fillId="0" borderId="4" xfId="0" applyNumberFormat="1" applyFont="1" applyBorder="1" applyAlignment="1">
      <alignment horizontal="center" vertical="center" wrapText="1"/>
    </xf>
    <xf numFmtId="1" fontId="12" fillId="0" borderId="10" xfId="0" applyNumberFormat="1" applyFont="1" applyBorder="1" applyAlignment="1">
      <alignment horizontal="center" vertical="center" wrapText="1"/>
    </xf>
    <xf numFmtId="1" fontId="12" fillId="0" borderId="9" xfId="0" applyNumberFormat="1" applyFont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3" fontId="10" fillId="5" borderId="9" xfId="0" applyNumberFormat="1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3" fontId="3" fillId="11" borderId="10" xfId="0" applyNumberFormat="1" applyFont="1" applyFill="1" applyBorder="1" applyAlignment="1">
      <alignment horizontal="center" vertical="center" wrapText="1"/>
    </xf>
    <xf numFmtId="3" fontId="3" fillId="11" borderId="9" xfId="0" applyNumberFormat="1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3" fontId="11" fillId="11" borderId="2" xfId="0" applyNumberFormat="1" applyFont="1" applyFill="1" applyBorder="1" applyAlignment="1">
      <alignment horizontal="center" vertical="center" wrapText="1"/>
    </xf>
    <xf numFmtId="3" fontId="11" fillId="11" borderId="3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6" borderId="0" xfId="0" applyFont="1" applyFill="1" applyBorder="1" applyAlignment="1">
      <alignment horizontal="center" vertical="center" wrapText="1"/>
    </xf>
    <xf numFmtId="0" fontId="20" fillId="16" borderId="6" xfId="0" applyFont="1" applyFill="1" applyBorder="1" applyAlignment="1">
      <alignment horizontal="center" vertical="center" wrapText="1"/>
    </xf>
    <xf numFmtId="0" fontId="20" fillId="16" borderId="7" xfId="0" applyFont="1" applyFill="1" applyBorder="1" applyAlignment="1">
      <alignment horizontal="center" vertical="center" wrapText="1"/>
    </xf>
    <xf numFmtId="0" fontId="20" fillId="16" borderId="8" xfId="0" applyFont="1" applyFill="1" applyBorder="1" applyAlignment="1">
      <alignment horizontal="center" vertical="center" wrapText="1"/>
    </xf>
    <xf numFmtId="3" fontId="21" fillId="6" borderId="1" xfId="0" applyNumberFormat="1" applyFont="1" applyFill="1" applyBorder="1" applyAlignment="1">
      <alignment horizontal="center" vertical="center" wrapText="1"/>
    </xf>
    <xf numFmtId="187" fontId="12" fillId="6" borderId="1" xfId="1" applyNumberFormat="1" applyFont="1" applyFill="1" applyBorder="1" applyAlignment="1">
      <alignment horizontal="center" vertical="center" wrapText="1"/>
    </xf>
    <xf numFmtId="3" fontId="12" fillId="0" borderId="2" xfId="0" applyNumberFormat="1" applyFont="1" applyFill="1" applyBorder="1" applyAlignment="1">
      <alignment horizontal="center" vertical="center" wrapText="1"/>
    </xf>
    <xf numFmtId="3" fontId="12" fillId="0" borderId="3" xfId="0" applyNumberFormat="1" applyFont="1" applyFill="1" applyBorder="1" applyAlignment="1">
      <alignment horizontal="center" vertical="center" wrapText="1"/>
    </xf>
    <xf numFmtId="3" fontId="3" fillId="11" borderId="2" xfId="0" applyNumberFormat="1" applyFont="1" applyFill="1" applyBorder="1" applyAlignment="1">
      <alignment horizontal="center" vertical="center" wrapText="1"/>
    </xf>
    <xf numFmtId="3" fontId="3" fillId="11" borderId="3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10" fillId="14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1" fillId="10" borderId="13" xfId="0" applyFont="1" applyFill="1" applyBorder="1" applyAlignment="1">
      <alignment vertical="top" wrapText="1"/>
    </xf>
    <xf numFmtId="0" fontId="24" fillId="10" borderId="3" xfId="0" applyFont="1" applyFill="1" applyBorder="1" applyAlignment="1">
      <alignment vertical="top" wrapText="1"/>
    </xf>
    <xf numFmtId="0" fontId="24" fillId="10" borderId="13" xfId="0" applyFont="1" applyFill="1" applyBorder="1" applyAlignment="1">
      <alignment vertical="top" wrapText="1"/>
    </xf>
    <xf numFmtId="0" fontId="11" fillId="10" borderId="3" xfId="0" applyFont="1" applyFill="1" applyBorder="1" applyAlignment="1">
      <alignment horizontal="left" vertical="top" wrapText="1"/>
    </xf>
    <xf numFmtId="0" fontId="11" fillId="0" borderId="5" xfId="0" applyFont="1" applyBorder="1" applyAlignment="1">
      <alignment vertical="top" wrapText="1"/>
    </xf>
    <xf numFmtId="0" fontId="40" fillId="4" borderId="0" xfId="0" applyFont="1" applyFill="1" applyAlignment="1">
      <alignment horizontal="center" vertical="center"/>
    </xf>
  </cellXfs>
  <cellStyles count="4">
    <cellStyle name="Comma" xfId="1" builtinId="3"/>
    <cellStyle name="Normal" xfId="0" builtinId="0"/>
    <cellStyle name="ปกติ_Sheet4" xfId="3"/>
    <cellStyle name="ปกติ_ขยายประปา 49 ภาพรวม-ส่งจังหวัด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5"/>
  <sheetViews>
    <sheetView zoomScale="115" zoomScaleNormal="115" zoomScaleSheetLayoutView="100" workbookViewId="0">
      <selection activeCell="E376" sqref="E376"/>
    </sheetView>
  </sheetViews>
  <sheetFormatPr defaultRowHeight="17.25" x14ac:dyDescent="0.4"/>
  <cols>
    <col min="1" max="1" width="31.75" style="8" customWidth="1"/>
    <col min="2" max="2" width="6.875" style="8" customWidth="1"/>
    <col min="3" max="3" width="7.875" style="8" customWidth="1"/>
    <col min="4" max="4" width="6.375" style="8" customWidth="1"/>
    <col min="5" max="5" width="11" style="8" customWidth="1"/>
    <col min="6" max="7" width="9.5" style="8" customWidth="1"/>
    <col min="8" max="8" width="10.25" style="8" customWidth="1"/>
    <col min="9" max="10" width="10.875" style="8" customWidth="1"/>
    <col min="11" max="11" width="11.25" style="8" customWidth="1"/>
    <col min="12" max="16384" width="9" style="8"/>
  </cols>
  <sheetData>
    <row r="1" spans="1:11" ht="24" x14ac:dyDescent="0.4">
      <c r="A1" s="144" t="s">
        <v>1024</v>
      </c>
      <c r="B1" s="9"/>
      <c r="C1" s="7"/>
      <c r="D1" s="9"/>
      <c r="E1" s="9"/>
      <c r="F1" s="9"/>
      <c r="G1" s="9"/>
      <c r="H1" s="9"/>
      <c r="I1" s="9"/>
      <c r="J1" s="9"/>
      <c r="K1" s="9"/>
    </row>
    <row r="2" spans="1:11" ht="8.25" customHeight="1" x14ac:dyDescent="0.25">
      <c r="A2" s="5"/>
      <c r="B2" s="10"/>
      <c r="C2" s="6"/>
      <c r="D2" s="10"/>
      <c r="E2" s="10"/>
      <c r="F2" s="10"/>
      <c r="G2" s="10"/>
      <c r="H2" s="10"/>
      <c r="I2" s="10"/>
      <c r="J2" s="10"/>
      <c r="K2" s="10"/>
    </row>
    <row r="3" spans="1:11" ht="23.25" customHeight="1" x14ac:dyDescent="0.4">
      <c r="A3" s="246" t="s">
        <v>0</v>
      </c>
      <c r="B3" s="246"/>
      <c r="C3" s="246"/>
      <c r="D3" s="246"/>
      <c r="E3" s="246"/>
      <c r="F3" s="284" t="s">
        <v>1</v>
      </c>
      <c r="G3" s="285"/>
      <c r="H3" s="285"/>
      <c r="I3" s="285"/>
      <c r="J3" s="285"/>
      <c r="K3" s="286"/>
    </row>
    <row r="4" spans="1:11" ht="34.5" customHeight="1" x14ac:dyDescent="0.4">
      <c r="A4" s="11" t="s">
        <v>192</v>
      </c>
      <c r="B4" s="11" t="s">
        <v>2</v>
      </c>
      <c r="C4" s="11" t="s">
        <v>193</v>
      </c>
      <c r="D4" s="11" t="s">
        <v>194</v>
      </c>
      <c r="E4" s="11" t="s">
        <v>195</v>
      </c>
      <c r="F4" s="138" t="s">
        <v>1014</v>
      </c>
      <c r="G4" s="11" t="s">
        <v>4</v>
      </c>
      <c r="H4" s="11" t="s">
        <v>5</v>
      </c>
      <c r="I4" s="11" t="s">
        <v>6</v>
      </c>
      <c r="J4" s="11" t="s">
        <v>7</v>
      </c>
      <c r="K4" s="11" t="s">
        <v>1016</v>
      </c>
    </row>
    <row r="5" spans="1:11" ht="23.25" x14ac:dyDescent="0.4">
      <c r="A5" s="1" t="s">
        <v>8</v>
      </c>
      <c r="B5" s="254" t="s">
        <v>1303</v>
      </c>
      <c r="C5" s="255"/>
      <c r="D5" s="255"/>
      <c r="E5" s="256"/>
      <c r="F5" s="141"/>
      <c r="G5" s="2"/>
      <c r="H5" s="65">
        <f>SUM(H6,H187,H360,H367)</f>
        <v>6464334971</v>
      </c>
      <c r="I5" s="65">
        <f>SUM(I6,I187,I360,I367)</f>
        <v>42632640</v>
      </c>
      <c r="J5" s="65">
        <f>SUM(J6,J187,J360,J367)</f>
        <v>42832640</v>
      </c>
      <c r="K5" s="65">
        <f>SUM(K6,K187,K360,K367)</f>
        <v>6547430251</v>
      </c>
    </row>
    <row r="6" spans="1:11" ht="23.25" x14ac:dyDescent="0.4">
      <c r="A6" s="4" t="s">
        <v>9</v>
      </c>
      <c r="B6" s="257" t="s">
        <v>1256</v>
      </c>
      <c r="C6" s="258"/>
      <c r="D6" s="258"/>
      <c r="E6" s="259"/>
      <c r="F6" s="69"/>
      <c r="G6" s="4"/>
      <c r="H6" s="45">
        <f>SUM(H7,H19,H25,H29,H49,H61,H65,H73,H81,H131,H147,H151,H159,H177,H183)</f>
        <v>407837341</v>
      </c>
      <c r="I6" s="45">
        <f>SUM(I7,I19,I25,I29,I49,I61,I65,I73,I81,I131,I147,I151,I159,I177,I183)</f>
        <v>40086280</v>
      </c>
      <c r="J6" s="45">
        <f>SUM(J7,J19,J25,J29,J49,J61,J65,J73,J81,J131,J147,J151,J159,J177,J183)</f>
        <v>40286280</v>
      </c>
      <c r="K6" s="45">
        <f>SUM(K7,K19,K25,K29,K49,K61,K65,K73,K81,K131,K147,K151,K159,K177,K183)</f>
        <v>485839901</v>
      </c>
    </row>
    <row r="7" spans="1:11" ht="17.25" customHeight="1" x14ac:dyDescent="0.4">
      <c r="A7" s="16" t="s">
        <v>10</v>
      </c>
      <c r="B7" s="247"/>
      <c r="C7" s="247"/>
      <c r="D7" s="247"/>
      <c r="E7" s="247"/>
      <c r="F7" s="247" t="s">
        <v>11</v>
      </c>
      <c r="G7" s="247" t="s">
        <v>11</v>
      </c>
      <c r="H7" s="248">
        <f>SUM(H9,H11,H15:H18,H13)</f>
        <v>5452000</v>
      </c>
      <c r="I7" s="248">
        <f>SUM(I9,I11,I15:I18,I13)</f>
        <v>4152000</v>
      </c>
      <c r="J7" s="248">
        <f>SUM(J9,J11,J15:J18,J13)</f>
        <v>4352000</v>
      </c>
      <c r="K7" s="248">
        <f>SUM(K9,K11,K15:K18,K13)</f>
        <v>13956000</v>
      </c>
    </row>
    <row r="8" spans="1:11" ht="34.5" customHeight="1" x14ac:dyDescent="0.4">
      <c r="A8" s="17" t="s">
        <v>698</v>
      </c>
      <c r="B8" s="247"/>
      <c r="C8" s="247"/>
      <c r="D8" s="247"/>
      <c r="E8" s="247"/>
      <c r="F8" s="247"/>
      <c r="G8" s="247"/>
      <c r="H8" s="249"/>
      <c r="I8" s="249"/>
      <c r="J8" s="249"/>
      <c r="K8" s="249"/>
    </row>
    <row r="9" spans="1:11" ht="19.5" x14ac:dyDescent="0.4">
      <c r="A9" s="19" t="s">
        <v>485</v>
      </c>
      <c r="B9" s="252">
        <v>1.1000000000000001</v>
      </c>
      <c r="C9" s="253">
        <v>1</v>
      </c>
      <c r="D9" s="253">
        <v>2</v>
      </c>
      <c r="E9" s="253" t="s">
        <v>12</v>
      </c>
      <c r="F9" s="253" t="s">
        <v>11</v>
      </c>
      <c r="G9" s="253" t="s">
        <v>11</v>
      </c>
      <c r="H9" s="250">
        <v>700000</v>
      </c>
      <c r="I9" s="250">
        <v>900000</v>
      </c>
      <c r="J9" s="250">
        <v>1100000</v>
      </c>
      <c r="K9" s="251">
        <f>SUM(H9:J9)</f>
        <v>2700000</v>
      </c>
    </row>
    <row r="10" spans="1:11" ht="23.25" customHeight="1" x14ac:dyDescent="0.4">
      <c r="A10" s="18" t="s">
        <v>1026</v>
      </c>
      <c r="B10" s="252"/>
      <c r="C10" s="253"/>
      <c r="D10" s="253"/>
      <c r="E10" s="253"/>
      <c r="F10" s="253"/>
      <c r="G10" s="253"/>
      <c r="H10" s="250"/>
      <c r="I10" s="250"/>
      <c r="J10" s="250"/>
      <c r="K10" s="252"/>
    </row>
    <row r="11" spans="1:11" ht="19.5" x14ac:dyDescent="0.4">
      <c r="A11" s="19" t="s">
        <v>486</v>
      </c>
      <c r="B11" s="252">
        <v>1.1000000000000001</v>
      </c>
      <c r="C11" s="253">
        <v>1</v>
      </c>
      <c r="D11" s="253">
        <v>2</v>
      </c>
      <c r="E11" s="253" t="s">
        <v>12</v>
      </c>
      <c r="F11" s="253" t="s">
        <v>11</v>
      </c>
      <c r="G11" s="253" t="s">
        <v>11</v>
      </c>
      <c r="H11" s="250">
        <v>700000</v>
      </c>
      <c r="I11" s="250">
        <v>700000</v>
      </c>
      <c r="J11" s="250">
        <v>700000</v>
      </c>
      <c r="K11" s="250">
        <f>SUM(H11:J11)</f>
        <v>2100000</v>
      </c>
    </row>
    <row r="12" spans="1:11" ht="19.5" x14ac:dyDescent="0.4">
      <c r="A12" s="18" t="s">
        <v>13</v>
      </c>
      <c r="B12" s="252"/>
      <c r="C12" s="253"/>
      <c r="D12" s="253"/>
      <c r="E12" s="253"/>
      <c r="F12" s="253"/>
      <c r="G12" s="253"/>
      <c r="H12" s="250"/>
      <c r="I12" s="250"/>
      <c r="J12" s="250"/>
      <c r="K12" s="253"/>
    </row>
    <row r="13" spans="1:11" ht="19.5" x14ac:dyDescent="0.4">
      <c r="A13" s="19" t="s">
        <v>1067</v>
      </c>
      <c r="B13" s="252">
        <v>1.1000000000000001</v>
      </c>
      <c r="C13" s="253">
        <v>1</v>
      </c>
      <c r="D13" s="253">
        <v>2</v>
      </c>
      <c r="E13" s="253" t="s">
        <v>12</v>
      </c>
      <c r="F13" s="253" t="s">
        <v>11</v>
      </c>
      <c r="G13" s="253" t="s">
        <v>11</v>
      </c>
      <c r="H13" s="250">
        <v>1500000</v>
      </c>
      <c r="I13" s="253" t="s">
        <v>11</v>
      </c>
      <c r="J13" s="253" t="s">
        <v>11</v>
      </c>
      <c r="K13" s="250">
        <v>1500000</v>
      </c>
    </row>
    <row r="14" spans="1:11" ht="39" x14ac:dyDescent="0.4">
      <c r="A14" s="20" t="s">
        <v>1027</v>
      </c>
      <c r="B14" s="252"/>
      <c r="C14" s="253"/>
      <c r="D14" s="253"/>
      <c r="E14" s="253"/>
      <c r="F14" s="253"/>
      <c r="G14" s="253"/>
      <c r="H14" s="250"/>
      <c r="I14" s="253"/>
      <c r="J14" s="253"/>
      <c r="K14" s="250"/>
    </row>
    <row r="15" spans="1:11" ht="19.5" x14ac:dyDescent="0.4">
      <c r="A15" s="19" t="s">
        <v>1068</v>
      </c>
      <c r="B15" s="252">
        <v>1.1000000000000001</v>
      </c>
      <c r="C15" s="253">
        <v>1</v>
      </c>
      <c r="D15" s="253">
        <v>2</v>
      </c>
      <c r="E15" s="253" t="s">
        <v>15</v>
      </c>
      <c r="F15" s="253" t="s">
        <v>11</v>
      </c>
      <c r="G15" s="253" t="s">
        <v>11</v>
      </c>
      <c r="H15" s="250">
        <v>1600000</v>
      </c>
      <c r="I15" s="250">
        <v>1600000</v>
      </c>
      <c r="J15" s="250">
        <v>1600000</v>
      </c>
      <c r="K15" s="250">
        <f>SUM(H15:J15)</f>
        <v>4800000</v>
      </c>
    </row>
    <row r="16" spans="1:11" ht="19.5" x14ac:dyDescent="0.4">
      <c r="A16" s="20" t="s">
        <v>14</v>
      </c>
      <c r="B16" s="252"/>
      <c r="C16" s="253"/>
      <c r="D16" s="253"/>
      <c r="E16" s="253"/>
      <c r="F16" s="253"/>
      <c r="G16" s="253"/>
      <c r="H16" s="250"/>
      <c r="I16" s="250"/>
      <c r="J16" s="250"/>
      <c r="K16" s="253"/>
    </row>
    <row r="17" spans="1:12" s="87" customFormat="1" ht="19.5" x14ac:dyDescent="0.4">
      <c r="A17" s="19" t="s">
        <v>1066</v>
      </c>
      <c r="B17" s="223">
        <v>1.1000000000000001</v>
      </c>
      <c r="C17" s="225">
        <v>1</v>
      </c>
      <c r="D17" s="225">
        <v>1</v>
      </c>
      <c r="E17" s="223" t="s">
        <v>1063</v>
      </c>
      <c r="F17" s="223" t="s">
        <v>11</v>
      </c>
      <c r="G17" s="223" t="s">
        <v>11</v>
      </c>
      <c r="H17" s="222">
        <v>952000</v>
      </c>
      <c r="I17" s="224">
        <v>952000</v>
      </c>
      <c r="J17" s="224">
        <v>952000</v>
      </c>
      <c r="K17" s="224">
        <v>2856000</v>
      </c>
    </row>
    <row r="18" spans="1:12" s="87" customFormat="1" ht="39" x14ac:dyDescent="0.4">
      <c r="A18" s="74" t="s">
        <v>1056</v>
      </c>
      <c r="B18" s="223"/>
      <c r="C18" s="225"/>
      <c r="D18" s="225"/>
      <c r="E18" s="223"/>
      <c r="F18" s="223"/>
      <c r="G18" s="223"/>
      <c r="H18" s="222"/>
      <c r="I18" s="224"/>
      <c r="J18" s="224"/>
      <c r="K18" s="224"/>
      <c r="L18" s="88"/>
    </row>
    <row r="19" spans="1:12" ht="19.5" x14ac:dyDescent="0.4">
      <c r="A19" s="22" t="s">
        <v>16</v>
      </c>
      <c r="B19" s="261"/>
      <c r="C19" s="247"/>
      <c r="D19" s="247"/>
      <c r="E19" s="247"/>
      <c r="F19" s="247" t="s">
        <v>11</v>
      </c>
      <c r="G19" s="247" t="s">
        <v>11</v>
      </c>
      <c r="H19" s="260">
        <f>SUM(H21,H23)</f>
        <v>6597500</v>
      </c>
      <c r="I19" s="260">
        <f>SUM(I21,I23)</f>
        <v>300000</v>
      </c>
      <c r="J19" s="260">
        <f>SUM(J21,J23)</f>
        <v>300000</v>
      </c>
      <c r="K19" s="260">
        <f>SUM(K21,K23)</f>
        <v>7197500</v>
      </c>
    </row>
    <row r="20" spans="1:12" ht="39" x14ac:dyDescent="0.4">
      <c r="A20" s="21" t="s">
        <v>1025</v>
      </c>
      <c r="B20" s="261"/>
      <c r="C20" s="247"/>
      <c r="D20" s="247"/>
      <c r="E20" s="247"/>
      <c r="F20" s="247"/>
      <c r="G20" s="247"/>
      <c r="H20" s="247"/>
      <c r="I20" s="247"/>
      <c r="J20" s="247"/>
      <c r="K20" s="247"/>
    </row>
    <row r="21" spans="1:12" ht="19.5" x14ac:dyDescent="0.4">
      <c r="A21" s="19" t="s">
        <v>488</v>
      </c>
      <c r="B21" s="252">
        <v>1.3</v>
      </c>
      <c r="C21" s="253">
        <v>1</v>
      </c>
      <c r="D21" s="253">
        <v>1</v>
      </c>
      <c r="E21" s="253" t="s">
        <v>12</v>
      </c>
      <c r="F21" s="253" t="s">
        <v>11</v>
      </c>
      <c r="G21" s="253" t="s">
        <v>11</v>
      </c>
      <c r="H21" s="250">
        <v>300000</v>
      </c>
      <c r="I21" s="250">
        <v>300000</v>
      </c>
      <c r="J21" s="250">
        <v>300000</v>
      </c>
      <c r="K21" s="251">
        <f>SUM(H21:J21)</f>
        <v>900000</v>
      </c>
    </row>
    <row r="22" spans="1:12" ht="19.5" x14ac:dyDescent="0.4">
      <c r="A22" s="18" t="s">
        <v>17</v>
      </c>
      <c r="B22" s="252"/>
      <c r="C22" s="253"/>
      <c r="D22" s="253"/>
      <c r="E22" s="253"/>
      <c r="F22" s="253"/>
      <c r="G22" s="253"/>
      <c r="H22" s="250"/>
      <c r="I22" s="250"/>
      <c r="J22" s="250"/>
      <c r="K22" s="252"/>
    </row>
    <row r="23" spans="1:12" ht="19.5" x14ac:dyDescent="0.4">
      <c r="A23" s="19" t="s">
        <v>745</v>
      </c>
      <c r="B23" s="252">
        <v>1.4</v>
      </c>
      <c r="C23" s="253">
        <v>1</v>
      </c>
      <c r="D23" s="253">
        <v>1</v>
      </c>
      <c r="E23" s="252" t="s">
        <v>18</v>
      </c>
      <c r="F23" s="253" t="s">
        <v>11</v>
      </c>
      <c r="G23" s="253" t="s">
        <v>11</v>
      </c>
      <c r="H23" s="251">
        <v>6297500</v>
      </c>
      <c r="I23" s="253" t="s">
        <v>11</v>
      </c>
      <c r="J23" s="253" t="s">
        <v>11</v>
      </c>
      <c r="K23" s="251">
        <v>6297500</v>
      </c>
    </row>
    <row r="24" spans="1:12" ht="39" x14ac:dyDescent="0.4">
      <c r="A24" s="18" t="s">
        <v>895</v>
      </c>
      <c r="B24" s="252"/>
      <c r="C24" s="253"/>
      <c r="D24" s="253"/>
      <c r="E24" s="252"/>
      <c r="F24" s="253"/>
      <c r="G24" s="253"/>
      <c r="H24" s="251"/>
      <c r="I24" s="253"/>
      <c r="J24" s="253"/>
      <c r="K24" s="251"/>
    </row>
    <row r="25" spans="1:12" ht="19.5" x14ac:dyDescent="0.4">
      <c r="A25" s="22" t="s">
        <v>19</v>
      </c>
      <c r="B25" s="261"/>
      <c r="C25" s="247"/>
      <c r="D25" s="247"/>
      <c r="E25" s="247"/>
      <c r="F25" s="262" t="s">
        <v>11</v>
      </c>
      <c r="G25" s="262" t="s">
        <v>11</v>
      </c>
      <c r="H25" s="260">
        <f>SUM(H27:H28)</f>
        <v>2500000</v>
      </c>
      <c r="I25" s="260">
        <f>SUM(I27:I28)</f>
        <v>2500000</v>
      </c>
      <c r="J25" s="260">
        <f>SUM(J27:J28)</f>
        <v>2500000</v>
      </c>
      <c r="K25" s="260">
        <f>SUM(K27:K28)</f>
        <v>7500000</v>
      </c>
    </row>
    <row r="26" spans="1:12" ht="39" x14ac:dyDescent="0.4">
      <c r="A26" s="21" t="s">
        <v>20</v>
      </c>
      <c r="B26" s="261"/>
      <c r="C26" s="247"/>
      <c r="D26" s="247"/>
      <c r="E26" s="247"/>
      <c r="F26" s="262"/>
      <c r="G26" s="262"/>
      <c r="H26" s="247"/>
      <c r="I26" s="247"/>
      <c r="J26" s="247"/>
      <c r="K26" s="247"/>
    </row>
    <row r="27" spans="1:12" ht="19.5" x14ac:dyDescent="0.4">
      <c r="A27" s="23" t="s">
        <v>871</v>
      </c>
      <c r="B27" s="253">
        <v>1.1000000000000001</v>
      </c>
      <c r="C27" s="253">
        <v>1</v>
      </c>
      <c r="D27" s="253">
        <v>1</v>
      </c>
      <c r="E27" s="253" t="s">
        <v>553</v>
      </c>
      <c r="F27" s="253" t="s">
        <v>11</v>
      </c>
      <c r="G27" s="253" t="s">
        <v>11</v>
      </c>
      <c r="H27" s="250">
        <v>2500000</v>
      </c>
      <c r="I27" s="250">
        <v>2500000</v>
      </c>
      <c r="J27" s="250">
        <v>2500000</v>
      </c>
      <c r="K27" s="250">
        <f>SUM(H27:J27)</f>
        <v>7500000</v>
      </c>
    </row>
    <row r="28" spans="1:12" ht="41.25" customHeight="1" x14ac:dyDescent="0.4">
      <c r="A28" s="194" t="s">
        <v>21</v>
      </c>
      <c r="B28" s="253"/>
      <c r="C28" s="253"/>
      <c r="D28" s="253"/>
      <c r="E28" s="253"/>
      <c r="F28" s="253"/>
      <c r="G28" s="253"/>
      <c r="H28" s="250"/>
      <c r="I28" s="250"/>
      <c r="J28" s="250"/>
      <c r="K28" s="253"/>
    </row>
    <row r="29" spans="1:12" ht="19.5" x14ac:dyDescent="0.4">
      <c r="A29" s="22" t="s">
        <v>22</v>
      </c>
      <c r="B29" s="261"/>
      <c r="C29" s="247"/>
      <c r="D29" s="247"/>
      <c r="E29" s="247"/>
      <c r="F29" s="262" t="s">
        <v>11</v>
      </c>
      <c r="G29" s="262" t="s">
        <v>11</v>
      </c>
      <c r="H29" s="260">
        <f>SUM(H31:H48)</f>
        <v>39525000</v>
      </c>
      <c r="I29" s="260">
        <f>SUM(I31:I46)</f>
        <v>3000000</v>
      </c>
      <c r="J29" s="260">
        <f>SUM(J31:J46)</f>
        <v>3000000</v>
      </c>
      <c r="K29" s="260">
        <f>SUM(K31:K48)</f>
        <v>45525000</v>
      </c>
    </row>
    <row r="30" spans="1:12" ht="39" x14ac:dyDescent="0.4">
      <c r="A30" s="21" t="s">
        <v>1041</v>
      </c>
      <c r="B30" s="261"/>
      <c r="C30" s="247"/>
      <c r="D30" s="247"/>
      <c r="E30" s="247"/>
      <c r="F30" s="262"/>
      <c r="G30" s="262"/>
      <c r="H30" s="247"/>
      <c r="I30" s="247"/>
      <c r="J30" s="247"/>
      <c r="K30" s="247"/>
    </row>
    <row r="31" spans="1:12" ht="19.5" x14ac:dyDescent="0.4">
      <c r="A31" s="19" t="s">
        <v>491</v>
      </c>
      <c r="B31" s="252">
        <v>1.3</v>
      </c>
      <c r="C31" s="253">
        <v>1</v>
      </c>
      <c r="D31" s="253">
        <v>1</v>
      </c>
      <c r="E31" s="253" t="s">
        <v>15</v>
      </c>
      <c r="F31" s="253" t="s">
        <v>11</v>
      </c>
      <c r="G31" s="253" t="s">
        <v>11</v>
      </c>
      <c r="H31" s="250">
        <v>1500000</v>
      </c>
      <c r="I31" s="250">
        <v>1500000</v>
      </c>
      <c r="J31" s="250">
        <v>1500000</v>
      </c>
      <c r="K31" s="250">
        <f>SUM(H31:J31)</f>
        <v>4500000</v>
      </c>
    </row>
    <row r="32" spans="1:12" ht="39" x14ac:dyDescent="0.4">
      <c r="A32" s="20" t="s">
        <v>23</v>
      </c>
      <c r="B32" s="252"/>
      <c r="C32" s="253"/>
      <c r="D32" s="253"/>
      <c r="E32" s="253"/>
      <c r="F32" s="253"/>
      <c r="G32" s="253"/>
      <c r="H32" s="250"/>
      <c r="I32" s="250"/>
      <c r="J32" s="250"/>
      <c r="K32" s="253"/>
    </row>
    <row r="33" spans="1:12" ht="19.5" x14ac:dyDescent="0.4">
      <c r="A33" s="19" t="s">
        <v>493</v>
      </c>
      <c r="B33" s="252">
        <v>1.3</v>
      </c>
      <c r="C33" s="253">
        <v>1</v>
      </c>
      <c r="D33" s="253">
        <v>1</v>
      </c>
      <c r="E33" s="253" t="s">
        <v>15</v>
      </c>
      <c r="F33" s="253" t="s">
        <v>11</v>
      </c>
      <c r="G33" s="253" t="s">
        <v>11</v>
      </c>
      <c r="H33" s="250">
        <v>1500000</v>
      </c>
      <c r="I33" s="250">
        <v>1500000</v>
      </c>
      <c r="J33" s="250">
        <v>1500000</v>
      </c>
      <c r="K33" s="250">
        <f>SUM(H33:J33)</f>
        <v>4500000</v>
      </c>
    </row>
    <row r="34" spans="1:12" ht="39" x14ac:dyDescent="0.4">
      <c r="A34" s="20" t="s">
        <v>24</v>
      </c>
      <c r="B34" s="252"/>
      <c r="C34" s="253"/>
      <c r="D34" s="253"/>
      <c r="E34" s="253"/>
      <c r="F34" s="253"/>
      <c r="G34" s="253"/>
      <c r="H34" s="250"/>
      <c r="I34" s="250"/>
      <c r="J34" s="250"/>
      <c r="K34" s="253"/>
    </row>
    <row r="35" spans="1:12" ht="19.5" x14ac:dyDescent="0.4">
      <c r="A35" s="23" t="s">
        <v>494</v>
      </c>
      <c r="B35" s="253">
        <v>1.3</v>
      </c>
      <c r="C35" s="253">
        <v>1</v>
      </c>
      <c r="D35" s="253">
        <v>1</v>
      </c>
      <c r="E35" s="253" t="s">
        <v>15</v>
      </c>
      <c r="F35" s="253" t="s">
        <v>11</v>
      </c>
      <c r="G35" s="253" t="s">
        <v>11</v>
      </c>
      <c r="H35" s="250">
        <v>10000000</v>
      </c>
      <c r="I35" s="253" t="s">
        <v>11</v>
      </c>
      <c r="J35" s="253" t="s">
        <v>11</v>
      </c>
      <c r="K35" s="250">
        <v>10000000</v>
      </c>
    </row>
    <row r="36" spans="1:12" ht="21.75" customHeight="1" x14ac:dyDescent="0.4">
      <c r="A36" s="18" t="s">
        <v>25</v>
      </c>
      <c r="B36" s="253"/>
      <c r="C36" s="253"/>
      <c r="D36" s="253"/>
      <c r="E36" s="253"/>
      <c r="F36" s="253"/>
      <c r="G36" s="253"/>
      <c r="H36" s="250"/>
      <c r="I36" s="253"/>
      <c r="J36" s="253"/>
      <c r="K36" s="250"/>
    </row>
    <row r="37" spans="1:12" ht="19.5" x14ac:dyDescent="0.4">
      <c r="A37" s="19" t="s">
        <v>495</v>
      </c>
      <c r="B37" s="252">
        <v>1.3</v>
      </c>
      <c r="C37" s="253">
        <v>1</v>
      </c>
      <c r="D37" s="253">
        <v>1</v>
      </c>
      <c r="E37" s="253" t="s">
        <v>15</v>
      </c>
      <c r="F37" s="253" t="s">
        <v>11</v>
      </c>
      <c r="G37" s="253" t="s">
        <v>11</v>
      </c>
      <c r="H37" s="250">
        <v>4520000</v>
      </c>
      <c r="I37" s="253" t="s">
        <v>11</v>
      </c>
      <c r="J37" s="253" t="s">
        <v>11</v>
      </c>
      <c r="K37" s="250">
        <v>4520000</v>
      </c>
    </row>
    <row r="38" spans="1:12" ht="51" customHeight="1" x14ac:dyDescent="0.4">
      <c r="A38" s="20" t="s">
        <v>26</v>
      </c>
      <c r="B38" s="252"/>
      <c r="C38" s="253"/>
      <c r="D38" s="253"/>
      <c r="E38" s="253"/>
      <c r="F38" s="253"/>
      <c r="G38" s="253"/>
      <c r="H38" s="250"/>
      <c r="I38" s="253"/>
      <c r="J38" s="253"/>
      <c r="K38" s="250"/>
    </row>
    <row r="39" spans="1:12" ht="19.5" x14ac:dyDescent="0.4">
      <c r="A39" s="19" t="s">
        <v>496</v>
      </c>
      <c r="B39" s="252">
        <v>1.3</v>
      </c>
      <c r="C39" s="253">
        <v>1</v>
      </c>
      <c r="D39" s="253">
        <v>1</v>
      </c>
      <c r="E39" s="253" t="s">
        <v>15</v>
      </c>
      <c r="F39" s="253" t="s">
        <v>11</v>
      </c>
      <c r="G39" s="253" t="s">
        <v>11</v>
      </c>
      <c r="H39" s="250">
        <v>1000000</v>
      </c>
      <c r="I39" s="253" t="s">
        <v>11</v>
      </c>
      <c r="J39" s="253" t="s">
        <v>11</v>
      </c>
      <c r="K39" s="250">
        <v>1000000</v>
      </c>
    </row>
    <row r="40" spans="1:12" ht="39" x14ac:dyDescent="0.4">
      <c r="A40" s="20" t="s">
        <v>1254</v>
      </c>
      <c r="B40" s="252"/>
      <c r="C40" s="253"/>
      <c r="D40" s="253"/>
      <c r="E40" s="253"/>
      <c r="F40" s="253"/>
      <c r="G40" s="253"/>
      <c r="H40" s="250"/>
      <c r="I40" s="253"/>
      <c r="J40" s="253"/>
      <c r="K40" s="250"/>
    </row>
    <row r="41" spans="1:12" ht="19.5" x14ac:dyDescent="0.4">
      <c r="A41" s="19" t="s">
        <v>497</v>
      </c>
      <c r="B41" s="252">
        <v>1.3</v>
      </c>
      <c r="C41" s="253">
        <v>1</v>
      </c>
      <c r="D41" s="253">
        <v>1</v>
      </c>
      <c r="E41" s="253" t="s">
        <v>15</v>
      </c>
      <c r="F41" s="253" t="s">
        <v>11</v>
      </c>
      <c r="G41" s="253" t="s">
        <v>11</v>
      </c>
      <c r="H41" s="250">
        <v>8000000</v>
      </c>
      <c r="I41" s="253" t="s">
        <v>11</v>
      </c>
      <c r="J41" s="253" t="s">
        <v>11</v>
      </c>
      <c r="K41" s="250">
        <v>8000000</v>
      </c>
    </row>
    <row r="42" spans="1:12" ht="39" x14ac:dyDescent="0.4">
      <c r="A42" s="20" t="s">
        <v>27</v>
      </c>
      <c r="B42" s="252"/>
      <c r="C42" s="253"/>
      <c r="D42" s="253"/>
      <c r="E42" s="253"/>
      <c r="F42" s="253"/>
      <c r="G42" s="253"/>
      <c r="H42" s="250"/>
      <c r="I42" s="253"/>
      <c r="J42" s="253"/>
      <c r="K42" s="250"/>
    </row>
    <row r="43" spans="1:12" ht="19.5" x14ac:dyDescent="0.4">
      <c r="A43" s="19" t="s">
        <v>498</v>
      </c>
      <c r="B43" s="252">
        <v>1.3</v>
      </c>
      <c r="C43" s="253">
        <v>1</v>
      </c>
      <c r="D43" s="253">
        <v>1</v>
      </c>
      <c r="E43" s="253" t="s">
        <v>15</v>
      </c>
      <c r="F43" s="253" t="s">
        <v>11</v>
      </c>
      <c r="G43" s="253" t="s">
        <v>11</v>
      </c>
      <c r="H43" s="250">
        <v>3000000</v>
      </c>
      <c r="I43" s="253" t="s">
        <v>11</v>
      </c>
      <c r="J43" s="253" t="s">
        <v>11</v>
      </c>
      <c r="K43" s="250">
        <v>3000000</v>
      </c>
    </row>
    <row r="44" spans="1:12" ht="39" x14ac:dyDescent="0.4">
      <c r="A44" s="20" t="s">
        <v>28</v>
      </c>
      <c r="B44" s="252"/>
      <c r="C44" s="253"/>
      <c r="D44" s="253"/>
      <c r="E44" s="253"/>
      <c r="F44" s="253"/>
      <c r="G44" s="253"/>
      <c r="H44" s="250"/>
      <c r="I44" s="253"/>
      <c r="J44" s="253"/>
      <c r="K44" s="250"/>
    </row>
    <row r="45" spans="1:12" s="87" customFormat="1" ht="19.5" x14ac:dyDescent="0.4">
      <c r="A45" s="110" t="s">
        <v>499</v>
      </c>
      <c r="B45" s="223">
        <v>1.1000000000000001</v>
      </c>
      <c r="C45" s="225">
        <v>1</v>
      </c>
      <c r="D45" s="225">
        <v>2</v>
      </c>
      <c r="E45" s="223" t="s">
        <v>46</v>
      </c>
      <c r="F45" s="223" t="s">
        <v>11</v>
      </c>
      <c r="G45" s="223" t="s">
        <v>11</v>
      </c>
      <c r="H45" s="222">
        <v>9225000</v>
      </c>
      <c r="I45" s="223" t="s">
        <v>11</v>
      </c>
      <c r="J45" s="223" t="s">
        <v>11</v>
      </c>
      <c r="K45" s="224">
        <v>9225000</v>
      </c>
    </row>
    <row r="46" spans="1:12" s="87" customFormat="1" ht="39" x14ac:dyDescent="0.4">
      <c r="A46" s="86" t="s">
        <v>1052</v>
      </c>
      <c r="B46" s="223"/>
      <c r="C46" s="225"/>
      <c r="D46" s="225"/>
      <c r="E46" s="223"/>
      <c r="F46" s="223"/>
      <c r="G46" s="223"/>
      <c r="H46" s="222"/>
      <c r="I46" s="223"/>
      <c r="J46" s="223"/>
      <c r="K46" s="224"/>
      <c r="L46" s="88"/>
    </row>
    <row r="47" spans="1:12" s="87" customFormat="1" ht="19.5" x14ac:dyDescent="0.4">
      <c r="A47" s="110" t="s">
        <v>500</v>
      </c>
      <c r="B47" s="223">
        <v>1.1000000000000001</v>
      </c>
      <c r="C47" s="225">
        <v>1</v>
      </c>
      <c r="D47" s="225">
        <v>2</v>
      </c>
      <c r="E47" s="223" t="s">
        <v>551</v>
      </c>
      <c r="F47" s="223" t="s">
        <v>11</v>
      </c>
      <c r="G47" s="223" t="s">
        <v>11</v>
      </c>
      <c r="H47" s="222">
        <v>780000</v>
      </c>
      <c r="I47" s="223" t="s">
        <v>11</v>
      </c>
      <c r="J47" s="223" t="s">
        <v>11</v>
      </c>
      <c r="K47" s="224">
        <f>SUM(H47:J47)</f>
        <v>780000</v>
      </c>
    </row>
    <row r="48" spans="1:12" s="87" customFormat="1" ht="39" x14ac:dyDescent="0.4">
      <c r="A48" s="86" t="s">
        <v>1210</v>
      </c>
      <c r="B48" s="223"/>
      <c r="C48" s="225"/>
      <c r="D48" s="225"/>
      <c r="E48" s="223"/>
      <c r="F48" s="223"/>
      <c r="G48" s="223"/>
      <c r="H48" s="222"/>
      <c r="I48" s="223"/>
      <c r="J48" s="223"/>
      <c r="K48" s="224"/>
      <c r="L48" s="88"/>
    </row>
    <row r="49" spans="1:11" ht="19.5" x14ac:dyDescent="0.4">
      <c r="A49" s="22" t="s">
        <v>29</v>
      </c>
      <c r="B49" s="261"/>
      <c r="C49" s="247"/>
      <c r="D49" s="247"/>
      <c r="E49" s="247"/>
      <c r="F49" s="262" t="s">
        <v>11</v>
      </c>
      <c r="G49" s="262" t="s">
        <v>11</v>
      </c>
      <c r="H49" s="260">
        <f>SUM(H51:H60)</f>
        <v>7800000</v>
      </c>
      <c r="I49" s="260">
        <f>SUM(I51:I60)</f>
        <v>7800000</v>
      </c>
      <c r="J49" s="260">
        <f>SUM(J51:J60)</f>
        <v>7800000</v>
      </c>
      <c r="K49" s="260">
        <f>SUM(K51:K60)</f>
        <v>23400000</v>
      </c>
    </row>
    <row r="50" spans="1:11" ht="39" x14ac:dyDescent="0.4">
      <c r="A50" s="21" t="s">
        <v>1042</v>
      </c>
      <c r="B50" s="261"/>
      <c r="C50" s="247"/>
      <c r="D50" s="247"/>
      <c r="E50" s="247"/>
      <c r="F50" s="262"/>
      <c r="G50" s="262"/>
      <c r="H50" s="247"/>
      <c r="I50" s="247"/>
      <c r="J50" s="247"/>
      <c r="K50" s="247"/>
    </row>
    <row r="51" spans="1:11" ht="19.5" x14ac:dyDescent="0.4">
      <c r="A51" s="19" t="s">
        <v>747</v>
      </c>
      <c r="B51" s="252">
        <v>1.1000000000000001</v>
      </c>
      <c r="C51" s="253">
        <v>1</v>
      </c>
      <c r="D51" s="253">
        <v>1</v>
      </c>
      <c r="E51" s="253" t="s">
        <v>15</v>
      </c>
      <c r="F51" s="253" t="s">
        <v>11</v>
      </c>
      <c r="G51" s="253" t="s">
        <v>11</v>
      </c>
      <c r="H51" s="250">
        <v>500000</v>
      </c>
      <c r="I51" s="250">
        <v>500000</v>
      </c>
      <c r="J51" s="250">
        <v>500000</v>
      </c>
      <c r="K51" s="250">
        <f>SUM(H51:J51)</f>
        <v>1500000</v>
      </c>
    </row>
    <row r="52" spans="1:11" ht="39" x14ac:dyDescent="0.4">
      <c r="A52" s="20" t="s">
        <v>30</v>
      </c>
      <c r="B52" s="252"/>
      <c r="C52" s="253"/>
      <c r="D52" s="253"/>
      <c r="E52" s="253"/>
      <c r="F52" s="253"/>
      <c r="G52" s="253"/>
      <c r="H52" s="250"/>
      <c r="I52" s="250"/>
      <c r="J52" s="250"/>
      <c r="K52" s="253"/>
    </row>
    <row r="53" spans="1:11" ht="19.5" x14ac:dyDescent="0.4">
      <c r="A53" s="19" t="s">
        <v>506</v>
      </c>
      <c r="B53" s="252">
        <v>1.1000000000000001</v>
      </c>
      <c r="C53" s="253">
        <v>1</v>
      </c>
      <c r="D53" s="253">
        <v>1</v>
      </c>
      <c r="E53" s="253" t="s">
        <v>32</v>
      </c>
      <c r="F53" s="253" t="s">
        <v>11</v>
      </c>
      <c r="G53" s="253" t="s">
        <v>11</v>
      </c>
      <c r="H53" s="250">
        <v>500000</v>
      </c>
      <c r="I53" s="250">
        <v>500000</v>
      </c>
      <c r="J53" s="250">
        <v>500000</v>
      </c>
      <c r="K53" s="250">
        <f>SUM(H53:J53)</f>
        <v>1500000</v>
      </c>
    </row>
    <row r="54" spans="1:11" ht="55.5" customHeight="1" x14ac:dyDescent="0.4">
      <c r="A54" s="20" t="s">
        <v>31</v>
      </c>
      <c r="B54" s="252"/>
      <c r="C54" s="253"/>
      <c r="D54" s="253"/>
      <c r="E54" s="253"/>
      <c r="F54" s="253"/>
      <c r="G54" s="253"/>
      <c r="H54" s="250"/>
      <c r="I54" s="250"/>
      <c r="J54" s="250"/>
      <c r="K54" s="253"/>
    </row>
    <row r="55" spans="1:11" ht="19.5" x14ac:dyDescent="0.4">
      <c r="A55" s="19" t="s">
        <v>748</v>
      </c>
      <c r="B55" s="252">
        <v>1.1000000000000001</v>
      </c>
      <c r="C55" s="253">
        <v>1</v>
      </c>
      <c r="D55" s="253">
        <v>1</v>
      </c>
      <c r="E55" s="253" t="s">
        <v>32</v>
      </c>
      <c r="F55" s="253" t="s">
        <v>11</v>
      </c>
      <c r="G55" s="253" t="s">
        <v>11</v>
      </c>
      <c r="H55" s="250">
        <v>1400000</v>
      </c>
      <c r="I55" s="250">
        <v>1400000</v>
      </c>
      <c r="J55" s="250">
        <v>1400000</v>
      </c>
      <c r="K55" s="250">
        <f>SUM(H55:J55)</f>
        <v>4200000</v>
      </c>
    </row>
    <row r="56" spans="1:11" ht="37.5" customHeight="1" x14ac:dyDescent="0.4">
      <c r="A56" s="20" t="s">
        <v>1184</v>
      </c>
      <c r="B56" s="252"/>
      <c r="C56" s="253"/>
      <c r="D56" s="253"/>
      <c r="E56" s="253"/>
      <c r="F56" s="253"/>
      <c r="G56" s="253"/>
      <c r="H56" s="250"/>
      <c r="I56" s="250"/>
      <c r="J56" s="250"/>
      <c r="K56" s="253"/>
    </row>
    <row r="57" spans="1:11" ht="19.5" x14ac:dyDescent="0.4">
      <c r="A57" s="19" t="s">
        <v>507</v>
      </c>
      <c r="B57" s="252">
        <v>1.1000000000000001</v>
      </c>
      <c r="C57" s="253">
        <v>1</v>
      </c>
      <c r="D57" s="253">
        <v>1</v>
      </c>
      <c r="E57" s="253" t="s">
        <v>32</v>
      </c>
      <c r="F57" s="253" t="s">
        <v>11</v>
      </c>
      <c r="G57" s="253" t="s">
        <v>11</v>
      </c>
      <c r="H57" s="250">
        <v>900000</v>
      </c>
      <c r="I57" s="250">
        <v>900000</v>
      </c>
      <c r="J57" s="250">
        <v>900000</v>
      </c>
      <c r="K57" s="250">
        <f>SUM(H57:J57)</f>
        <v>2700000</v>
      </c>
    </row>
    <row r="58" spans="1:11" ht="36.75" customHeight="1" x14ac:dyDescent="0.4">
      <c r="A58" s="20" t="s">
        <v>33</v>
      </c>
      <c r="B58" s="252"/>
      <c r="C58" s="253"/>
      <c r="D58" s="253"/>
      <c r="E58" s="253"/>
      <c r="F58" s="253"/>
      <c r="G58" s="253"/>
      <c r="H58" s="250"/>
      <c r="I58" s="250"/>
      <c r="J58" s="250"/>
      <c r="K58" s="253"/>
    </row>
    <row r="59" spans="1:11" ht="19.5" x14ac:dyDescent="0.4">
      <c r="A59" s="19" t="s">
        <v>508</v>
      </c>
      <c r="B59" s="252">
        <v>1.1000000000000001</v>
      </c>
      <c r="C59" s="253">
        <v>1</v>
      </c>
      <c r="D59" s="253">
        <v>1</v>
      </c>
      <c r="E59" s="253" t="s">
        <v>32</v>
      </c>
      <c r="F59" s="253" t="s">
        <v>11</v>
      </c>
      <c r="G59" s="253" t="s">
        <v>11</v>
      </c>
      <c r="H59" s="250">
        <v>4500000</v>
      </c>
      <c r="I59" s="250">
        <v>4500000</v>
      </c>
      <c r="J59" s="250">
        <v>4500000</v>
      </c>
      <c r="K59" s="250">
        <f>SUM(H59:J59)</f>
        <v>13500000</v>
      </c>
    </row>
    <row r="60" spans="1:11" ht="39" customHeight="1" x14ac:dyDescent="0.4">
      <c r="A60" s="20" t="s">
        <v>34</v>
      </c>
      <c r="B60" s="252"/>
      <c r="C60" s="253"/>
      <c r="D60" s="253"/>
      <c r="E60" s="253"/>
      <c r="F60" s="253"/>
      <c r="G60" s="253"/>
      <c r="H60" s="250"/>
      <c r="I60" s="250"/>
      <c r="J60" s="250"/>
      <c r="K60" s="253"/>
    </row>
    <row r="61" spans="1:11" ht="19.5" x14ac:dyDescent="0.4">
      <c r="A61" s="22" t="s">
        <v>35</v>
      </c>
      <c r="B61" s="261"/>
      <c r="C61" s="247"/>
      <c r="D61" s="247"/>
      <c r="E61" s="247"/>
      <c r="F61" s="247" t="s">
        <v>11</v>
      </c>
      <c r="G61" s="247" t="s">
        <v>11</v>
      </c>
      <c r="H61" s="260">
        <v>3300000</v>
      </c>
      <c r="I61" s="260">
        <v>3300000</v>
      </c>
      <c r="J61" s="260">
        <v>3300000</v>
      </c>
      <c r="K61" s="260">
        <f>SUM(H61:J61)</f>
        <v>9900000</v>
      </c>
    </row>
    <row r="62" spans="1:11" ht="24.75" customHeight="1" x14ac:dyDescent="0.4">
      <c r="A62" s="21" t="s">
        <v>36</v>
      </c>
      <c r="B62" s="261"/>
      <c r="C62" s="247"/>
      <c r="D62" s="247"/>
      <c r="E62" s="247"/>
      <c r="F62" s="247"/>
      <c r="G62" s="247"/>
      <c r="H62" s="260"/>
      <c r="I62" s="260"/>
      <c r="J62" s="260"/>
      <c r="K62" s="247"/>
    </row>
    <row r="63" spans="1:11" ht="19.5" x14ac:dyDescent="0.4">
      <c r="A63" s="24" t="s">
        <v>690</v>
      </c>
      <c r="B63" s="263">
        <v>1.7</v>
      </c>
      <c r="C63" s="264">
        <v>1</v>
      </c>
      <c r="D63" s="264">
        <v>1</v>
      </c>
      <c r="E63" s="264" t="s">
        <v>18</v>
      </c>
      <c r="F63" s="264" t="s">
        <v>11</v>
      </c>
      <c r="G63" s="264" t="s">
        <v>11</v>
      </c>
      <c r="H63" s="243">
        <v>3300000</v>
      </c>
      <c r="I63" s="243">
        <v>3300000</v>
      </c>
      <c r="J63" s="243">
        <v>3300000</v>
      </c>
      <c r="K63" s="243">
        <f>SUM(H63:J63)</f>
        <v>9900000</v>
      </c>
    </row>
    <row r="64" spans="1:11" ht="21.75" customHeight="1" x14ac:dyDescent="0.4">
      <c r="A64" s="25" t="s">
        <v>37</v>
      </c>
      <c r="B64" s="263"/>
      <c r="C64" s="264"/>
      <c r="D64" s="264"/>
      <c r="E64" s="264"/>
      <c r="F64" s="264"/>
      <c r="G64" s="264"/>
      <c r="H64" s="243"/>
      <c r="I64" s="243"/>
      <c r="J64" s="243"/>
      <c r="K64" s="264"/>
    </row>
    <row r="65" spans="1:11" ht="19.5" x14ac:dyDescent="0.4">
      <c r="A65" s="22" t="s">
        <v>38</v>
      </c>
      <c r="B65" s="266"/>
      <c r="C65" s="266"/>
      <c r="D65" s="266"/>
      <c r="E65" s="266"/>
      <c r="F65" s="266" t="s">
        <v>11</v>
      </c>
      <c r="G65" s="266" t="s">
        <v>11</v>
      </c>
      <c r="H65" s="265">
        <f>SUM(H67:H72)</f>
        <v>14074000</v>
      </c>
      <c r="I65" s="265">
        <f>SUM(I67:I72)</f>
        <v>4074000</v>
      </c>
      <c r="J65" s="265">
        <f>SUM(J67:J72)</f>
        <v>4074000</v>
      </c>
      <c r="K65" s="265">
        <f>SUM(K67:K72)</f>
        <v>22222000</v>
      </c>
    </row>
    <row r="66" spans="1:11" ht="32.25" customHeight="1" x14ac:dyDescent="0.4">
      <c r="A66" s="21" t="s">
        <v>691</v>
      </c>
      <c r="B66" s="266"/>
      <c r="C66" s="266"/>
      <c r="D66" s="266"/>
      <c r="E66" s="266"/>
      <c r="F66" s="266"/>
      <c r="G66" s="266"/>
      <c r="H66" s="265"/>
      <c r="I66" s="265"/>
      <c r="J66" s="265"/>
      <c r="K66" s="265"/>
    </row>
    <row r="67" spans="1:11" ht="19.5" x14ac:dyDescent="0.4">
      <c r="A67" s="19" t="s">
        <v>516</v>
      </c>
      <c r="B67" s="252">
        <v>1.6</v>
      </c>
      <c r="C67" s="253">
        <v>1</v>
      </c>
      <c r="D67" s="253">
        <v>1</v>
      </c>
      <c r="E67" s="253" t="s">
        <v>15</v>
      </c>
      <c r="F67" s="253" t="s">
        <v>11</v>
      </c>
      <c r="G67" s="253" t="s">
        <v>11</v>
      </c>
      <c r="H67" s="250">
        <v>1074000</v>
      </c>
      <c r="I67" s="250">
        <v>1074000</v>
      </c>
      <c r="J67" s="250">
        <v>1074000</v>
      </c>
      <c r="K67" s="250">
        <v>3222000</v>
      </c>
    </row>
    <row r="68" spans="1:11" ht="18" customHeight="1" x14ac:dyDescent="0.4">
      <c r="A68" s="20" t="s">
        <v>39</v>
      </c>
      <c r="B68" s="252"/>
      <c r="C68" s="253"/>
      <c r="D68" s="253"/>
      <c r="E68" s="253"/>
      <c r="F68" s="253"/>
      <c r="G68" s="253"/>
      <c r="H68" s="250"/>
      <c r="I68" s="250"/>
      <c r="J68" s="250"/>
      <c r="K68" s="250"/>
    </row>
    <row r="69" spans="1:11" ht="19.5" x14ac:dyDescent="0.4">
      <c r="A69" s="19" t="s">
        <v>518</v>
      </c>
      <c r="B69" s="252">
        <v>1.6</v>
      </c>
      <c r="C69" s="253">
        <v>1</v>
      </c>
      <c r="D69" s="253">
        <v>1</v>
      </c>
      <c r="E69" s="252" t="s">
        <v>41</v>
      </c>
      <c r="F69" s="252" t="s">
        <v>11</v>
      </c>
      <c r="G69" s="252" t="s">
        <v>11</v>
      </c>
      <c r="H69" s="251">
        <v>10000000</v>
      </c>
      <c r="I69" s="252" t="s">
        <v>11</v>
      </c>
      <c r="J69" s="252" t="s">
        <v>11</v>
      </c>
      <c r="K69" s="251">
        <v>10000000</v>
      </c>
    </row>
    <row r="70" spans="1:11" ht="39" customHeight="1" x14ac:dyDescent="0.4">
      <c r="A70" s="20" t="s">
        <v>40</v>
      </c>
      <c r="B70" s="252"/>
      <c r="C70" s="253"/>
      <c r="D70" s="253"/>
      <c r="E70" s="252"/>
      <c r="F70" s="252"/>
      <c r="G70" s="252"/>
      <c r="H70" s="251"/>
      <c r="I70" s="252"/>
      <c r="J70" s="252"/>
      <c r="K70" s="251"/>
    </row>
    <row r="71" spans="1:11" s="87" customFormat="1" ht="19.5" x14ac:dyDescent="0.4">
      <c r="A71" s="110" t="s">
        <v>519</v>
      </c>
      <c r="B71" s="223">
        <v>1.6</v>
      </c>
      <c r="C71" s="225">
        <v>1</v>
      </c>
      <c r="D71" s="225">
        <v>2</v>
      </c>
      <c r="E71" s="223" t="s">
        <v>18</v>
      </c>
      <c r="F71" s="223" t="s">
        <v>11</v>
      </c>
      <c r="G71" s="223" t="s">
        <v>11</v>
      </c>
      <c r="H71" s="222">
        <v>3000000</v>
      </c>
      <c r="I71" s="224">
        <v>3000000</v>
      </c>
      <c r="J71" s="224">
        <v>3000000</v>
      </c>
      <c r="K71" s="224">
        <v>9000000</v>
      </c>
    </row>
    <row r="72" spans="1:11" s="87" customFormat="1" ht="39" x14ac:dyDescent="0.4">
      <c r="A72" s="74" t="s">
        <v>1057</v>
      </c>
      <c r="B72" s="223"/>
      <c r="C72" s="225"/>
      <c r="D72" s="225"/>
      <c r="E72" s="223"/>
      <c r="F72" s="223"/>
      <c r="G72" s="223"/>
      <c r="H72" s="222"/>
      <c r="I72" s="224"/>
      <c r="J72" s="224"/>
      <c r="K72" s="224"/>
    </row>
    <row r="73" spans="1:11" ht="19.5" x14ac:dyDescent="0.4">
      <c r="A73" s="22" t="s">
        <v>42</v>
      </c>
      <c r="B73" s="261"/>
      <c r="C73" s="261"/>
      <c r="D73" s="261"/>
      <c r="E73" s="261"/>
      <c r="F73" s="261" t="s">
        <v>11</v>
      </c>
      <c r="G73" s="261" t="s">
        <v>11</v>
      </c>
      <c r="H73" s="265">
        <v>29500000</v>
      </c>
      <c r="I73" s="261" t="s">
        <v>11</v>
      </c>
      <c r="J73" s="261" t="s">
        <v>11</v>
      </c>
      <c r="K73" s="265">
        <v>29500000</v>
      </c>
    </row>
    <row r="74" spans="1:11" ht="34.5" customHeight="1" x14ac:dyDescent="0.4">
      <c r="A74" s="21" t="s">
        <v>43</v>
      </c>
      <c r="B74" s="261"/>
      <c r="C74" s="261"/>
      <c r="D74" s="261"/>
      <c r="E74" s="261"/>
      <c r="F74" s="261"/>
      <c r="G74" s="261"/>
      <c r="H74" s="265"/>
      <c r="I74" s="261"/>
      <c r="J74" s="261"/>
      <c r="K74" s="265"/>
    </row>
    <row r="75" spans="1:11" ht="19.5" x14ac:dyDescent="0.4">
      <c r="A75" s="19" t="s">
        <v>764</v>
      </c>
      <c r="B75" s="252">
        <v>1.2</v>
      </c>
      <c r="C75" s="253">
        <v>1</v>
      </c>
      <c r="D75" s="253">
        <v>1</v>
      </c>
      <c r="E75" s="253" t="s">
        <v>12</v>
      </c>
      <c r="F75" s="252" t="s">
        <v>11</v>
      </c>
      <c r="G75" s="252" t="s">
        <v>11</v>
      </c>
      <c r="H75" s="250">
        <v>5000000</v>
      </c>
      <c r="I75" s="252" t="s">
        <v>11</v>
      </c>
      <c r="J75" s="252" t="s">
        <v>11</v>
      </c>
      <c r="K75" s="250">
        <v>5000000</v>
      </c>
    </row>
    <row r="76" spans="1:11" ht="41.25" customHeight="1" x14ac:dyDescent="0.4">
      <c r="A76" s="20" t="s">
        <v>44</v>
      </c>
      <c r="B76" s="252"/>
      <c r="C76" s="253"/>
      <c r="D76" s="253"/>
      <c r="E76" s="253"/>
      <c r="F76" s="252"/>
      <c r="G76" s="252"/>
      <c r="H76" s="250"/>
      <c r="I76" s="252"/>
      <c r="J76" s="252"/>
      <c r="K76" s="250"/>
    </row>
    <row r="77" spans="1:11" ht="19.5" x14ac:dyDescent="0.4">
      <c r="A77" s="19" t="s">
        <v>521</v>
      </c>
      <c r="B77" s="252">
        <v>1.2</v>
      </c>
      <c r="C77" s="252">
        <v>1</v>
      </c>
      <c r="D77" s="252">
        <v>1</v>
      </c>
      <c r="E77" s="252" t="s">
        <v>46</v>
      </c>
      <c r="F77" s="252" t="s">
        <v>11</v>
      </c>
      <c r="G77" s="252" t="s">
        <v>11</v>
      </c>
      <c r="H77" s="251">
        <v>9500000</v>
      </c>
      <c r="I77" s="252" t="s">
        <v>11</v>
      </c>
      <c r="J77" s="252" t="s">
        <v>11</v>
      </c>
      <c r="K77" s="251">
        <v>9500000</v>
      </c>
    </row>
    <row r="78" spans="1:11" ht="39.75" customHeight="1" x14ac:dyDescent="0.4">
      <c r="A78" s="20" t="s">
        <v>45</v>
      </c>
      <c r="B78" s="252"/>
      <c r="C78" s="252"/>
      <c r="D78" s="252"/>
      <c r="E78" s="252"/>
      <c r="F78" s="252"/>
      <c r="G78" s="252"/>
      <c r="H78" s="251"/>
      <c r="I78" s="252"/>
      <c r="J78" s="252"/>
      <c r="K78" s="251"/>
    </row>
    <row r="79" spans="1:11" ht="19.5" x14ac:dyDescent="0.4">
      <c r="A79" s="19" t="s">
        <v>765</v>
      </c>
      <c r="B79" s="252">
        <v>1.2</v>
      </c>
      <c r="C79" s="252">
        <v>1</v>
      </c>
      <c r="D79" s="252">
        <v>1</v>
      </c>
      <c r="E79" s="252" t="s">
        <v>15</v>
      </c>
      <c r="F79" s="252" t="s">
        <v>11</v>
      </c>
      <c r="G79" s="252" t="s">
        <v>11</v>
      </c>
      <c r="H79" s="251">
        <v>15000000</v>
      </c>
      <c r="I79" s="252" t="s">
        <v>11</v>
      </c>
      <c r="J79" s="252" t="s">
        <v>11</v>
      </c>
      <c r="K79" s="251">
        <v>15000000</v>
      </c>
    </row>
    <row r="80" spans="1:11" ht="35.25" customHeight="1" x14ac:dyDescent="0.4">
      <c r="A80" s="18" t="s">
        <v>47</v>
      </c>
      <c r="B80" s="252"/>
      <c r="C80" s="252"/>
      <c r="D80" s="252"/>
      <c r="E80" s="252"/>
      <c r="F80" s="252"/>
      <c r="G80" s="252"/>
      <c r="H80" s="251"/>
      <c r="I80" s="252"/>
      <c r="J80" s="252"/>
      <c r="K80" s="251"/>
    </row>
    <row r="81" spans="1:11" ht="21" customHeight="1" x14ac:dyDescent="0.4">
      <c r="A81" s="22" t="s">
        <v>48</v>
      </c>
      <c r="B81" s="261"/>
      <c r="C81" s="247"/>
      <c r="D81" s="247"/>
      <c r="E81" s="261"/>
      <c r="F81" s="261" t="s">
        <v>11</v>
      </c>
      <c r="G81" s="261" t="s">
        <v>11</v>
      </c>
      <c r="H81" s="265">
        <f>SUM(H83:H130)</f>
        <v>264878561</v>
      </c>
      <c r="I81" s="261" t="s">
        <v>11</v>
      </c>
      <c r="J81" s="261" t="s">
        <v>11</v>
      </c>
      <c r="K81" s="265">
        <f>SUM(K83:K130)</f>
        <v>262508561</v>
      </c>
    </row>
    <row r="82" spans="1:11" ht="33" customHeight="1" x14ac:dyDescent="0.4">
      <c r="A82" s="26" t="s">
        <v>1255</v>
      </c>
      <c r="B82" s="261"/>
      <c r="C82" s="247"/>
      <c r="D82" s="247"/>
      <c r="E82" s="261"/>
      <c r="F82" s="261"/>
      <c r="G82" s="261"/>
      <c r="H82" s="265"/>
      <c r="I82" s="261"/>
      <c r="J82" s="261"/>
      <c r="K82" s="265"/>
    </row>
    <row r="83" spans="1:11" ht="19.5" x14ac:dyDescent="0.4">
      <c r="A83" s="23" t="s">
        <v>793</v>
      </c>
      <c r="B83" s="253">
        <v>1.5</v>
      </c>
      <c r="C83" s="253">
        <v>1</v>
      </c>
      <c r="D83" s="253">
        <v>2</v>
      </c>
      <c r="E83" s="253" t="s">
        <v>49</v>
      </c>
      <c r="F83" s="253" t="s">
        <v>11</v>
      </c>
      <c r="G83" s="253" t="s">
        <v>11</v>
      </c>
      <c r="H83" s="250">
        <v>13200000</v>
      </c>
      <c r="I83" s="253" t="s">
        <v>11</v>
      </c>
      <c r="J83" s="253" t="s">
        <v>11</v>
      </c>
      <c r="K83" s="250">
        <v>13200000</v>
      </c>
    </row>
    <row r="84" spans="1:11" ht="32.25" customHeight="1" x14ac:dyDescent="0.4">
      <c r="A84" s="18" t="s">
        <v>50</v>
      </c>
      <c r="B84" s="253"/>
      <c r="C84" s="253"/>
      <c r="D84" s="253"/>
      <c r="E84" s="253"/>
      <c r="F84" s="253"/>
      <c r="G84" s="253"/>
      <c r="H84" s="250"/>
      <c r="I84" s="253"/>
      <c r="J84" s="253"/>
      <c r="K84" s="250"/>
    </row>
    <row r="85" spans="1:11" ht="19.5" x14ac:dyDescent="0.4">
      <c r="A85" s="19" t="s">
        <v>794</v>
      </c>
      <c r="B85" s="252">
        <v>1.5</v>
      </c>
      <c r="C85" s="253">
        <v>1</v>
      </c>
      <c r="D85" s="253">
        <v>2</v>
      </c>
      <c r="E85" s="252" t="s">
        <v>49</v>
      </c>
      <c r="F85" s="253" t="s">
        <v>11</v>
      </c>
      <c r="G85" s="253" t="s">
        <v>11</v>
      </c>
      <c r="H85" s="250">
        <v>5000000</v>
      </c>
      <c r="I85" s="252" t="s">
        <v>11</v>
      </c>
      <c r="J85" s="252" t="s">
        <v>11</v>
      </c>
      <c r="K85" s="250">
        <v>5000000</v>
      </c>
    </row>
    <row r="86" spans="1:11" ht="37.5" customHeight="1" x14ac:dyDescent="0.4">
      <c r="A86" s="20" t="s">
        <v>1209</v>
      </c>
      <c r="B86" s="252"/>
      <c r="C86" s="253"/>
      <c r="D86" s="253"/>
      <c r="E86" s="252"/>
      <c r="F86" s="253"/>
      <c r="G86" s="253"/>
      <c r="H86" s="250"/>
      <c r="I86" s="252"/>
      <c r="J86" s="252"/>
      <c r="K86" s="250"/>
    </row>
    <row r="87" spans="1:11" ht="19.5" x14ac:dyDescent="0.4">
      <c r="A87" s="75" t="s">
        <v>1186</v>
      </c>
      <c r="B87" s="263">
        <v>1.5</v>
      </c>
      <c r="C87" s="264">
        <v>1</v>
      </c>
      <c r="D87" s="264">
        <v>2</v>
      </c>
      <c r="E87" s="263" t="s">
        <v>49</v>
      </c>
      <c r="F87" s="263" t="s">
        <v>11</v>
      </c>
      <c r="G87" s="263" t="s">
        <v>11</v>
      </c>
      <c r="H87" s="243">
        <v>10000000</v>
      </c>
      <c r="I87" s="263" t="s">
        <v>11</v>
      </c>
      <c r="J87" s="263" t="s">
        <v>11</v>
      </c>
      <c r="K87" s="243">
        <v>10000000</v>
      </c>
    </row>
    <row r="88" spans="1:11" ht="39" x14ac:dyDescent="0.4">
      <c r="A88" s="28" t="s">
        <v>1220</v>
      </c>
      <c r="B88" s="263"/>
      <c r="C88" s="264"/>
      <c r="D88" s="264"/>
      <c r="E88" s="263"/>
      <c r="F88" s="263"/>
      <c r="G88" s="263"/>
      <c r="H88" s="243"/>
      <c r="I88" s="263"/>
      <c r="J88" s="263"/>
      <c r="K88" s="243"/>
    </row>
    <row r="89" spans="1:11" ht="19.5" x14ac:dyDescent="0.4">
      <c r="A89" s="75" t="s">
        <v>1113</v>
      </c>
      <c r="B89" s="263">
        <v>1.5</v>
      </c>
      <c r="C89" s="264">
        <v>1</v>
      </c>
      <c r="D89" s="264">
        <v>2</v>
      </c>
      <c r="E89" s="263" t="s">
        <v>49</v>
      </c>
      <c r="F89" s="263" t="s">
        <v>11</v>
      </c>
      <c r="G89" s="263" t="s">
        <v>11</v>
      </c>
      <c r="H89" s="243">
        <v>5000000</v>
      </c>
      <c r="I89" s="263" t="s">
        <v>11</v>
      </c>
      <c r="J89" s="263" t="s">
        <v>11</v>
      </c>
      <c r="K89" s="243">
        <v>5000000</v>
      </c>
    </row>
    <row r="90" spans="1:11" ht="39" x14ac:dyDescent="0.4">
      <c r="A90" s="28" t="s">
        <v>1221</v>
      </c>
      <c r="B90" s="263"/>
      <c r="C90" s="264"/>
      <c r="D90" s="264"/>
      <c r="E90" s="263"/>
      <c r="F90" s="263"/>
      <c r="G90" s="263"/>
      <c r="H90" s="243"/>
      <c r="I90" s="263"/>
      <c r="J90" s="263"/>
      <c r="K90" s="243"/>
    </row>
    <row r="91" spans="1:11" ht="19.5" x14ac:dyDescent="0.4">
      <c r="A91" s="75" t="s">
        <v>1114</v>
      </c>
      <c r="B91" s="263">
        <v>1.5</v>
      </c>
      <c r="C91" s="264">
        <v>1</v>
      </c>
      <c r="D91" s="264">
        <v>2</v>
      </c>
      <c r="E91" s="263" t="s">
        <v>49</v>
      </c>
      <c r="F91" s="263" t="s">
        <v>11</v>
      </c>
      <c r="G91" s="263" t="s">
        <v>11</v>
      </c>
      <c r="H91" s="243">
        <v>50000000</v>
      </c>
      <c r="I91" s="263" t="s">
        <v>11</v>
      </c>
      <c r="J91" s="263" t="s">
        <v>11</v>
      </c>
      <c r="K91" s="243">
        <v>50000000</v>
      </c>
    </row>
    <row r="92" spans="1:11" ht="58.5" x14ac:dyDescent="0.4">
      <c r="A92" s="28" t="s">
        <v>1222</v>
      </c>
      <c r="B92" s="263"/>
      <c r="C92" s="264"/>
      <c r="D92" s="264"/>
      <c r="E92" s="263"/>
      <c r="F92" s="263"/>
      <c r="G92" s="263"/>
      <c r="H92" s="243"/>
      <c r="I92" s="263"/>
      <c r="J92" s="263"/>
      <c r="K92" s="243"/>
    </row>
    <row r="93" spans="1:11" ht="19.5" x14ac:dyDescent="0.4">
      <c r="A93" s="75" t="s">
        <v>1115</v>
      </c>
      <c r="B93" s="263">
        <v>1.5</v>
      </c>
      <c r="C93" s="264">
        <v>1</v>
      </c>
      <c r="D93" s="264">
        <v>2</v>
      </c>
      <c r="E93" s="263" t="s">
        <v>49</v>
      </c>
      <c r="F93" s="263" t="s">
        <v>11</v>
      </c>
      <c r="G93" s="263" t="s">
        <v>11</v>
      </c>
      <c r="H93" s="243">
        <v>10000000</v>
      </c>
      <c r="I93" s="263" t="s">
        <v>11</v>
      </c>
      <c r="J93" s="263" t="s">
        <v>11</v>
      </c>
      <c r="K93" s="243">
        <v>10000000</v>
      </c>
    </row>
    <row r="94" spans="1:11" ht="39" x14ac:dyDescent="0.4">
      <c r="A94" s="28" t="s">
        <v>1224</v>
      </c>
      <c r="B94" s="263"/>
      <c r="C94" s="264"/>
      <c r="D94" s="264"/>
      <c r="E94" s="263"/>
      <c r="F94" s="263"/>
      <c r="G94" s="263"/>
      <c r="H94" s="243"/>
      <c r="I94" s="263"/>
      <c r="J94" s="263"/>
      <c r="K94" s="243"/>
    </row>
    <row r="95" spans="1:11" ht="19.5" x14ac:dyDescent="0.4">
      <c r="A95" s="75" t="s">
        <v>795</v>
      </c>
      <c r="B95" s="263">
        <v>1.5</v>
      </c>
      <c r="C95" s="264">
        <v>1</v>
      </c>
      <c r="D95" s="264">
        <v>2</v>
      </c>
      <c r="E95" s="263" t="s">
        <v>49</v>
      </c>
      <c r="F95" s="263" t="s">
        <v>11</v>
      </c>
      <c r="G95" s="263" t="s">
        <v>11</v>
      </c>
      <c r="H95" s="243">
        <v>10000000</v>
      </c>
      <c r="I95" s="263" t="s">
        <v>11</v>
      </c>
      <c r="J95" s="263" t="s">
        <v>11</v>
      </c>
      <c r="K95" s="243">
        <v>10000000</v>
      </c>
    </row>
    <row r="96" spans="1:11" ht="39" x14ac:dyDescent="0.4">
      <c r="A96" s="28" t="s">
        <v>1225</v>
      </c>
      <c r="B96" s="263"/>
      <c r="C96" s="264"/>
      <c r="D96" s="264"/>
      <c r="E96" s="263"/>
      <c r="F96" s="263"/>
      <c r="G96" s="263"/>
      <c r="H96" s="243"/>
      <c r="I96" s="263"/>
      <c r="J96" s="263"/>
      <c r="K96" s="243"/>
    </row>
    <row r="97" spans="1:11" ht="21" customHeight="1" x14ac:dyDescent="0.4">
      <c r="A97" s="27" t="s">
        <v>796</v>
      </c>
      <c r="B97" s="263">
        <v>1.5</v>
      </c>
      <c r="C97" s="264">
        <v>1</v>
      </c>
      <c r="D97" s="264">
        <v>2</v>
      </c>
      <c r="E97" s="263" t="s">
        <v>49</v>
      </c>
      <c r="F97" s="264" t="s">
        <v>11</v>
      </c>
      <c r="G97" s="264" t="s">
        <v>11</v>
      </c>
      <c r="H97" s="244">
        <v>20000000</v>
      </c>
      <c r="I97" s="253" t="s">
        <v>11</v>
      </c>
      <c r="J97" s="253" t="s">
        <v>11</v>
      </c>
      <c r="K97" s="243">
        <v>20000000</v>
      </c>
    </row>
    <row r="98" spans="1:11" ht="19.5" x14ac:dyDescent="0.4">
      <c r="A98" s="28" t="s">
        <v>69</v>
      </c>
      <c r="B98" s="263"/>
      <c r="C98" s="264"/>
      <c r="D98" s="264"/>
      <c r="E98" s="263"/>
      <c r="F98" s="264"/>
      <c r="G98" s="264"/>
      <c r="H98" s="244"/>
      <c r="I98" s="253"/>
      <c r="J98" s="253"/>
      <c r="K98" s="243"/>
    </row>
    <row r="99" spans="1:11" ht="19.5" x14ac:dyDescent="0.4">
      <c r="A99" s="27" t="s">
        <v>797</v>
      </c>
      <c r="B99" s="263">
        <v>1.5</v>
      </c>
      <c r="C99" s="264">
        <v>1</v>
      </c>
      <c r="D99" s="264">
        <v>2</v>
      </c>
      <c r="E99" s="263" t="s">
        <v>49</v>
      </c>
      <c r="F99" s="264" t="s">
        <v>11</v>
      </c>
      <c r="G99" s="264" t="s">
        <v>11</v>
      </c>
      <c r="H99" s="244">
        <v>20000000</v>
      </c>
      <c r="I99" s="253" t="s">
        <v>11</v>
      </c>
      <c r="J99" s="253" t="s">
        <v>11</v>
      </c>
      <c r="K99" s="243">
        <v>20000000</v>
      </c>
    </row>
    <row r="100" spans="1:11" ht="19.5" x14ac:dyDescent="0.4">
      <c r="A100" s="28" t="s">
        <v>70</v>
      </c>
      <c r="B100" s="263"/>
      <c r="C100" s="264"/>
      <c r="D100" s="264"/>
      <c r="E100" s="263"/>
      <c r="F100" s="264"/>
      <c r="G100" s="264"/>
      <c r="H100" s="244"/>
      <c r="I100" s="253"/>
      <c r="J100" s="253"/>
      <c r="K100" s="243"/>
    </row>
    <row r="101" spans="1:11" ht="19.5" x14ac:dyDescent="0.4">
      <c r="A101" s="27" t="s">
        <v>798</v>
      </c>
      <c r="B101" s="263">
        <v>1.5</v>
      </c>
      <c r="C101" s="264">
        <v>1</v>
      </c>
      <c r="D101" s="264">
        <v>2</v>
      </c>
      <c r="E101" s="263" t="s">
        <v>49</v>
      </c>
      <c r="F101" s="264" t="s">
        <v>11</v>
      </c>
      <c r="G101" s="264" t="s">
        <v>11</v>
      </c>
      <c r="H101" s="244">
        <v>8000000</v>
      </c>
      <c r="I101" s="253" t="s">
        <v>11</v>
      </c>
      <c r="J101" s="253" t="s">
        <v>11</v>
      </c>
      <c r="K101" s="243">
        <v>8000000</v>
      </c>
    </row>
    <row r="102" spans="1:11" ht="19.5" x14ac:dyDescent="0.4">
      <c r="A102" s="28" t="s">
        <v>71</v>
      </c>
      <c r="B102" s="263"/>
      <c r="C102" s="264"/>
      <c r="D102" s="264"/>
      <c r="E102" s="263"/>
      <c r="F102" s="264"/>
      <c r="G102" s="264"/>
      <c r="H102" s="244"/>
      <c r="I102" s="253"/>
      <c r="J102" s="253"/>
      <c r="K102" s="243"/>
    </row>
    <row r="103" spans="1:11" ht="19.5" x14ac:dyDescent="0.4">
      <c r="A103" s="27" t="s">
        <v>800</v>
      </c>
      <c r="B103" s="263">
        <v>1.5</v>
      </c>
      <c r="C103" s="264">
        <v>1</v>
      </c>
      <c r="D103" s="264">
        <v>2</v>
      </c>
      <c r="E103" s="263" t="s">
        <v>49</v>
      </c>
      <c r="F103" s="264" t="s">
        <v>11</v>
      </c>
      <c r="G103" s="264" t="s">
        <v>11</v>
      </c>
      <c r="H103" s="244">
        <v>10000000</v>
      </c>
      <c r="I103" s="253" t="s">
        <v>11</v>
      </c>
      <c r="J103" s="253" t="s">
        <v>11</v>
      </c>
      <c r="K103" s="243">
        <v>10000000</v>
      </c>
    </row>
    <row r="104" spans="1:11" ht="39" x14ac:dyDescent="0.4">
      <c r="A104" s="28" t="s">
        <v>72</v>
      </c>
      <c r="B104" s="263"/>
      <c r="C104" s="264"/>
      <c r="D104" s="264"/>
      <c r="E104" s="263"/>
      <c r="F104" s="264"/>
      <c r="G104" s="264"/>
      <c r="H104" s="244"/>
      <c r="I104" s="253"/>
      <c r="J104" s="253"/>
      <c r="K104" s="243"/>
    </row>
    <row r="105" spans="1:11" ht="19.5" x14ac:dyDescent="0.4">
      <c r="A105" s="27" t="s">
        <v>1117</v>
      </c>
      <c r="B105" s="263">
        <v>1.5</v>
      </c>
      <c r="C105" s="264">
        <v>1</v>
      </c>
      <c r="D105" s="264">
        <v>2</v>
      </c>
      <c r="E105" s="263" t="s">
        <v>49</v>
      </c>
      <c r="F105" s="264" t="s">
        <v>11</v>
      </c>
      <c r="G105" s="264" t="s">
        <v>11</v>
      </c>
      <c r="H105" s="244">
        <v>10000000</v>
      </c>
      <c r="I105" s="253" t="s">
        <v>11</v>
      </c>
      <c r="J105" s="253" t="s">
        <v>11</v>
      </c>
      <c r="K105" s="243">
        <v>10000000</v>
      </c>
    </row>
    <row r="106" spans="1:11" ht="19.5" x14ac:dyDescent="0.4">
      <c r="A106" s="28" t="s">
        <v>73</v>
      </c>
      <c r="B106" s="263"/>
      <c r="C106" s="264"/>
      <c r="D106" s="264"/>
      <c r="E106" s="263"/>
      <c r="F106" s="264"/>
      <c r="G106" s="264"/>
      <c r="H106" s="244"/>
      <c r="I106" s="253"/>
      <c r="J106" s="253"/>
      <c r="K106" s="243"/>
    </row>
    <row r="107" spans="1:11" ht="19.5" x14ac:dyDescent="0.4">
      <c r="A107" s="27" t="s">
        <v>803</v>
      </c>
      <c r="B107" s="263">
        <v>1.5</v>
      </c>
      <c r="C107" s="264">
        <v>1</v>
      </c>
      <c r="D107" s="264">
        <v>2</v>
      </c>
      <c r="E107" s="263" t="s">
        <v>49</v>
      </c>
      <c r="F107" s="264" t="s">
        <v>11</v>
      </c>
      <c r="G107" s="264" t="s">
        <v>11</v>
      </c>
      <c r="H107" s="244">
        <v>2000000</v>
      </c>
      <c r="I107" s="253" t="s">
        <v>11</v>
      </c>
      <c r="J107" s="253" t="s">
        <v>11</v>
      </c>
      <c r="K107" s="243">
        <v>2000000</v>
      </c>
    </row>
    <row r="108" spans="1:11" ht="19.5" x14ac:dyDescent="0.4">
      <c r="A108" s="28" t="s">
        <v>74</v>
      </c>
      <c r="B108" s="263"/>
      <c r="C108" s="264"/>
      <c r="D108" s="264"/>
      <c r="E108" s="263"/>
      <c r="F108" s="264"/>
      <c r="G108" s="264"/>
      <c r="H108" s="244"/>
      <c r="I108" s="253"/>
      <c r="J108" s="253"/>
      <c r="K108" s="243"/>
    </row>
    <row r="109" spans="1:11" ht="19.5" x14ac:dyDescent="0.4">
      <c r="A109" s="27" t="s">
        <v>804</v>
      </c>
      <c r="B109" s="263">
        <v>1.5</v>
      </c>
      <c r="C109" s="264">
        <v>1</v>
      </c>
      <c r="D109" s="264">
        <v>2</v>
      </c>
      <c r="E109" s="263" t="s">
        <v>49</v>
      </c>
      <c r="F109" s="264" t="s">
        <v>11</v>
      </c>
      <c r="G109" s="264" t="s">
        <v>11</v>
      </c>
      <c r="H109" s="244">
        <v>2000000</v>
      </c>
      <c r="I109" s="253" t="s">
        <v>11</v>
      </c>
      <c r="J109" s="253" t="s">
        <v>11</v>
      </c>
      <c r="K109" s="243">
        <v>2000000</v>
      </c>
    </row>
    <row r="110" spans="1:11" ht="19.5" x14ac:dyDescent="0.4">
      <c r="A110" s="28" t="s">
        <v>1044</v>
      </c>
      <c r="B110" s="263"/>
      <c r="C110" s="264"/>
      <c r="D110" s="264"/>
      <c r="E110" s="263"/>
      <c r="F110" s="264"/>
      <c r="G110" s="264"/>
      <c r="H110" s="244"/>
      <c r="I110" s="253"/>
      <c r="J110" s="253"/>
      <c r="K110" s="243"/>
    </row>
    <row r="111" spans="1:11" ht="19.5" x14ac:dyDescent="0.4">
      <c r="A111" s="27" t="s">
        <v>805</v>
      </c>
      <c r="B111" s="263">
        <v>1.5</v>
      </c>
      <c r="C111" s="264">
        <v>1</v>
      </c>
      <c r="D111" s="264">
        <v>2</v>
      </c>
      <c r="E111" s="263" t="s">
        <v>49</v>
      </c>
      <c r="F111" s="264" t="s">
        <v>11</v>
      </c>
      <c r="G111" s="264" t="s">
        <v>11</v>
      </c>
      <c r="H111" s="244">
        <v>10000000</v>
      </c>
      <c r="I111" s="253" t="s">
        <v>11</v>
      </c>
      <c r="J111" s="253" t="s">
        <v>11</v>
      </c>
      <c r="K111" s="243">
        <v>10000000</v>
      </c>
    </row>
    <row r="112" spans="1:11" ht="19.5" x14ac:dyDescent="0.4">
      <c r="A112" s="28" t="s">
        <v>1045</v>
      </c>
      <c r="B112" s="263"/>
      <c r="C112" s="264"/>
      <c r="D112" s="264"/>
      <c r="E112" s="263"/>
      <c r="F112" s="264"/>
      <c r="G112" s="264"/>
      <c r="H112" s="244"/>
      <c r="I112" s="253"/>
      <c r="J112" s="253"/>
      <c r="K112" s="243"/>
    </row>
    <row r="113" spans="1:14" ht="19.5" x14ac:dyDescent="0.4">
      <c r="A113" s="27" t="s">
        <v>807</v>
      </c>
      <c r="B113" s="263">
        <v>1.5</v>
      </c>
      <c r="C113" s="264">
        <v>1</v>
      </c>
      <c r="D113" s="264">
        <v>2</v>
      </c>
      <c r="E113" s="263" t="s">
        <v>49</v>
      </c>
      <c r="F113" s="263" t="s">
        <v>11</v>
      </c>
      <c r="G113" s="263" t="s">
        <v>11</v>
      </c>
      <c r="H113" s="243">
        <v>2000000</v>
      </c>
      <c r="I113" s="263" t="s">
        <v>11</v>
      </c>
      <c r="J113" s="263" t="s">
        <v>11</v>
      </c>
      <c r="K113" s="244">
        <v>2000000</v>
      </c>
    </row>
    <row r="114" spans="1:14" ht="19.5" customHeight="1" x14ac:dyDescent="0.4">
      <c r="A114" s="28" t="s">
        <v>1046</v>
      </c>
      <c r="B114" s="263"/>
      <c r="C114" s="264"/>
      <c r="D114" s="264"/>
      <c r="E114" s="263"/>
      <c r="F114" s="263"/>
      <c r="G114" s="263"/>
      <c r="H114" s="243"/>
      <c r="I114" s="263"/>
      <c r="J114" s="263"/>
      <c r="K114" s="244"/>
    </row>
    <row r="115" spans="1:14" ht="19.5" x14ac:dyDescent="0.4">
      <c r="A115" s="23" t="s">
        <v>809</v>
      </c>
      <c r="B115" s="252">
        <v>1.5</v>
      </c>
      <c r="C115" s="253">
        <v>1</v>
      </c>
      <c r="D115" s="253">
        <v>2</v>
      </c>
      <c r="E115" s="253" t="s">
        <v>51</v>
      </c>
      <c r="F115" s="252" t="s">
        <v>11</v>
      </c>
      <c r="G115" s="252" t="s">
        <v>11</v>
      </c>
      <c r="H115" s="250">
        <v>3780000</v>
      </c>
      <c r="I115" s="252" t="s">
        <v>11</v>
      </c>
      <c r="J115" s="252" t="s">
        <v>11</v>
      </c>
      <c r="K115" s="250">
        <v>3780000</v>
      </c>
    </row>
    <row r="116" spans="1:14" ht="57.75" customHeight="1" x14ac:dyDescent="0.4">
      <c r="A116" s="18" t="s">
        <v>1208</v>
      </c>
      <c r="B116" s="252"/>
      <c r="C116" s="253"/>
      <c r="D116" s="253"/>
      <c r="E116" s="253"/>
      <c r="F116" s="252"/>
      <c r="G116" s="252"/>
      <c r="H116" s="250"/>
      <c r="I116" s="252"/>
      <c r="J116" s="252"/>
      <c r="K116" s="250"/>
      <c r="N116" s="10"/>
    </row>
    <row r="117" spans="1:14" s="87" customFormat="1" ht="19.5" x14ac:dyDescent="0.4">
      <c r="A117" s="72" t="s">
        <v>810</v>
      </c>
      <c r="B117" s="245">
        <v>1.5</v>
      </c>
      <c r="C117" s="225">
        <v>1</v>
      </c>
      <c r="D117" s="225">
        <v>2</v>
      </c>
      <c r="E117" s="223" t="s">
        <v>51</v>
      </c>
      <c r="F117" s="223" t="s">
        <v>11</v>
      </c>
      <c r="G117" s="223" t="s">
        <v>11</v>
      </c>
      <c r="H117" s="222">
        <v>1644499</v>
      </c>
      <c r="I117" s="223" t="s">
        <v>11</v>
      </c>
      <c r="J117" s="223" t="s">
        <v>11</v>
      </c>
      <c r="K117" s="224">
        <v>1644499</v>
      </c>
    </row>
    <row r="118" spans="1:14" s="87" customFormat="1" ht="58.5" x14ac:dyDescent="0.4">
      <c r="A118" s="92" t="s">
        <v>1054</v>
      </c>
      <c r="B118" s="223"/>
      <c r="C118" s="225"/>
      <c r="D118" s="225"/>
      <c r="E118" s="223"/>
      <c r="F118" s="223"/>
      <c r="G118" s="223"/>
      <c r="H118" s="222"/>
      <c r="I118" s="223"/>
      <c r="J118" s="223"/>
      <c r="K118" s="224"/>
      <c r="L118" s="88"/>
    </row>
    <row r="119" spans="1:14" s="87" customFormat="1" ht="19.5" x14ac:dyDescent="0.4">
      <c r="A119" s="72" t="s">
        <v>812</v>
      </c>
      <c r="B119" s="245">
        <v>1.5</v>
      </c>
      <c r="C119" s="225">
        <v>1</v>
      </c>
      <c r="D119" s="225">
        <v>2</v>
      </c>
      <c r="E119" s="223" t="s">
        <v>51</v>
      </c>
      <c r="F119" s="223" t="s">
        <v>11</v>
      </c>
      <c r="G119" s="223" t="s">
        <v>11</v>
      </c>
      <c r="H119" s="222">
        <v>2010139</v>
      </c>
      <c r="I119" s="223" t="s">
        <v>11</v>
      </c>
      <c r="J119" s="223" t="s">
        <v>11</v>
      </c>
      <c r="K119" s="224">
        <v>2010139</v>
      </c>
    </row>
    <row r="120" spans="1:14" s="87" customFormat="1" ht="58.5" x14ac:dyDescent="0.4">
      <c r="A120" s="86" t="s">
        <v>1055</v>
      </c>
      <c r="B120" s="223"/>
      <c r="C120" s="225"/>
      <c r="D120" s="225"/>
      <c r="E120" s="223"/>
      <c r="F120" s="223"/>
      <c r="G120" s="223"/>
      <c r="H120" s="222"/>
      <c r="I120" s="223"/>
      <c r="J120" s="223"/>
      <c r="K120" s="224"/>
      <c r="L120" s="88"/>
    </row>
    <row r="121" spans="1:14" s="87" customFormat="1" ht="19.5" x14ac:dyDescent="0.4">
      <c r="A121" s="72" t="s">
        <v>814</v>
      </c>
      <c r="B121" s="245">
        <v>1.5</v>
      </c>
      <c r="C121" s="225">
        <v>1</v>
      </c>
      <c r="D121" s="225">
        <v>2</v>
      </c>
      <c r="E121" s="223" t="s">
        <v>51</v>
      </c>
      <c r="F121" s="223" t="s">
        <v>11</v>
      </c>
      <c r="G121" s="223" t="s">
        <v>11</v>
      </c>
      <c r="H121" s="222">
        <v>3525923</v>
      </c>
      <c r="I121" s="223" t="s">
        <v>11</v>
      </c>
      <c r="J121" s="223" t="s">
        <v>11</v>
      </c>
      <c r="K121" s="224">
        <v>3525923</v>
      </c>
    </row>
    <row r="122" spans="1:14" s="87" customFormat="1" ht="58.5" x14ac:dyDescent="0.4">
      <c r="A122" s="86" t="s">
        <v>1053</v>
      </c>
      <c r="B122" s="223"/>
      <c r="C122" s="225"/>
      <c r="D122" s="225"/>
      <c r="E122" s="223"/>
      <c r="F122" s="223"/>
      <c r="G122" s="223"/>
      <c r="H122" s="222"/>
      <c r="I122" s="223"/>
      <c r="J122" s="223"/>
      <c r="K122" s="224"/>
      <c r="L122" s="88"/>
    </row>
    <row r="123" spans="1:14" ht="19.5" x14ac:dyDescent="0.4">
      <c r="A123" s="23" t="s">
        <v>816</v>
      </c>
      <c r="B123" s="252">
        <v>5.5</v>
      </c>
      <c r="C123" s="253">
        <v>1</v>
      </c>
      <c r="D123" s="253">
        <v>2</v>
      </c>
      <c r="E123" s="252" t="s">
        <v>51</v>
      </c>
      <c r="F123" s="252" t="s">
        <v>11</v>
      </c>
      <c r="G123" s="252" t="s">
        <v>11</v>
      </c>
      <c r="H123" s="251">
        <v>55223000</v>
      </c>
      <c r="I123" s="252" t="s">
        <v>11</v>
      </c>
      <c r="J123" s="252" t="s">
        <v>11</v>
      </c>
      <c r="K123" s="251">
        <v>55223000</v>
      </c>
    </row>
    <row r="124" spans="1:14" ht="58.5" x14ac:dyDescent="0.4">
      <c r="A124" s="18" t="s">
        <v>56</v>
      </c>
      <c r="B124" s="252"/>
      <c r="C124" s="253"/>
      <c r="D124" s="253"/>
      <c r="E124" s="252"/>
      <c r="F124" s="252"/>
      <c r="G124" s="252"/>
      <c r="H124" s="251"/>
      <c r="I124" s="252"/>
      <c r="J124" s="252"/>
      <c r="K124" s="251"/>
    </row>
    <row r="125" spans="1:14" ht="19.5" x14ac:dyDescent="0.4">
      <c r="A125" s="23" t="s">
        <v>818</v>
      </c>
      <c r="B125" s="252">
        <v>1.5</v>
      </c>
      <c r="C125" s="253">
        <v>1</v>
      </c>
      <c r="D125" s="253">
        <v>2</v>
      </c>
      <c r="E125" s="253" t="s">
        <v>41</v>
      </c>
      <c r="F125" s="253" t="s">
        <v>11</v>
      </c>
      <c r="G125" s="253" t="s">
        <v>11</v>
      </c>
      <c r="H125" s="250">
        <v>5625000</v>
      </c>
      <c r="I125" s="252" t="s">
        <v>11</v>
      </c>
      <c r="J125" s="252" t="s">
        <v>11</v>
      </c>
      <c r="K125" s="250">
        <v>5625000</v>
      </c>
    </row>
    <row r="126" spans="1:14" ht="19.5" customHeight="1" x14ac:dyDescent="0.4">
      <c r="A126" s="18" t="s">
        <v>52</v>
      </c>
      <c r="B126" s="252"/>
      <c r="C126" s="253"/>
      <c r="D126" s="253"/>
      <c r="E126" s="253"/>
      <c r="F126" s="253"/>
      <c r="G126" s="253"/>
      <c r="H126" s="250"/>
      <c r="I126" s="252"/>
      <c r="J126" s="252"/>
      <c r="K126" s="250"/>
    </row>
    <row r="127" spans="1:14" ht="19.5" x14ac:dyDescent="0.4">
      <c r="A127" s="23" t="s">
        <v>820</v>
      </c>
      <c r="B127" s="252">
        <v>1.5</v>
      </c>
      <c r="C127" s="253">
        <v>1</v>
      </c>
      <c r="D127" s="253">
        <v>2</v>
      </c>
      <c r="E127" s="253" t="s">
        <v>54</v>
      </c>
      <c r="F127" s="253" t="s">
        <v>11</v>
      </c>
      <c r="G127" s="253" t="s">
        <v>11</v>
      </c>
      <c r="H127" s="250">
        <v>2370000</v>
      </c>
      <c r="I127" s="252" t="s">
        <v>11</v>
      </c>
      <c r="J127" s="252" t="s">
        <v>11</v>
      </c>
      <c r="K127" s="253" t="s">
        <v>55</v>
      </c>
    </row>
    <row r="128" spans="1:14" ht="58.5" x14ac:dyDescent="0.4">
      <c r="A128" s="18" t="s">
        <v>679</v>
      </c>
      <c r="B128" s="252"/>
      <c r="C128" s="253"/>
      <c r="D128" s="253"/>
      <c r="E128" s="253"/>
      <c r="F128" s="253"/>
      <c r="G128" s="253"/>
      <c r="H128" s="250"/>
      <c r="I128" s="252"/>
      <c r="J128" s="252"/>
      <c r="K128" s="253"/>
    </row>
    <row r="129" spans="1:14" ht="19.5" x14ac:dyDescent="0.4">
      <c r="A129" s="23" t="s">
        <v>822</v>
      </c>
      <c r="B129" s="252">
        <v>1.5</v>
      </c>
      <c r="C129" s="253">
        <v>1</v>
      </c>
      <c r="D129" s="253">
        <v>2</v>
      </c>
      <c r="E129" s="253" t="s">
        <v>54</v>
      </c>
      <c r="F129" s="253" t="s">
        <v>11</v>
      </c>
      <c r="G129" s="253" t="s">
        <v>11</v>
      </c>
      <c r="H129" s="250">
        <v>3500000</v>
      </c>
      <c r="I129" s="252" t="s">
        <v>11</v>
      </c>
      <c r="J129" s="252" t="s">
        <v>11</v>
      </c>
      <c r="K129" s="250">
        <v>3500000</v>
      </c>
    </row>
    <row r="130" spans="1:14" ht="39" x14ac:dyDescent="0.4">
      <c r="A130" s="18" t="s">
        <v>680</v>
      </c>
      <c r="B130" s="252"/>
      <c r="C130" s="253"/>
      <c r="D130" s="253"/>
      <c r="E130" s="253"/>
      <c r="F130" s="253"/>
      <c r="G130" s="253"/>
      <c r="H130" s="250"/>
      <c r="I130" s="252"/>
      <c r="J130" s="252"/>
      <c r="K130" s="250"/>
    </row>
    <row r="131" spans="1:14" s="83" customFormat="1" ht="19.5" x14ac:dyDescent="0.4">
      <c r="A131" s="82" t="s">
        <v>57</v>
      </c>
      <c r="B131" s="218"/>
      <c r="C131" s="219"/>
      <c r="D131" s="219"/>
      <c r="E131" s="219"/>
      <c r="F131" s="219" t="s">
        <v>11</v>
      </c>
      <c r="G131" s="219" t="s">
        <v>11</v>
      </c>
      <c r="H131" s="267">
        <f>SUM(H133:H146)</f>
        <v>5600000</v>
      </c>
      <c r="I131" s="267">
        <f>SUM(I133:I146)</f>
        <v>5600000</v>
      </c>
      <c r="J131" s="267">
        <f>SUM(J133:J146)</f>
        <v>5600000</v>
      </c>
      <c r="K131" s="267">
        <f>SUM(K133:K146)</f>
        <v>16800000</v>
      </c>
    </row>
    <row r="132" spans="1:14" s="83" customFormat="1" ht="19.5" x14ac:dyDescent="0.4">
      <c r="A132" s="84" t="s">
        <v>196</v>
      </c>
      <c r="B132" s="218"/>
      <c r="C132" s="219"/>
      <c r="D132" s="219"/>
      <c r="E132" s="219"/>
      <c r="F132" s="219"/>
      <c r="G132" s="219"/>
      <c r="H132" s="221"/>
      <c r="I132" s="221"/>
      <c r="J132" s="221"/>
      <c r="K132" s="221"/>
    </row>
    <row r="133" spans="1:14" ht="19.5" x14ac:dyDescent="0.4">
      <c r="A133" s="23" t="s">
        <v>1187</v>
      </c>
      <c r="B133" s="252">
        <v>1.1000000000000001</v>
      </c>
      <c r="C133" s="253">
        <v>1</v>
      </c>
      <c r="D133" s="253">
        <v>2</v>
      </c>
      <c r="E133" s="287" t="s">
        <v>15</v>
      </c>
      <c r="F133" s="268" t="s">
        <v>11</v>
      </c>
      <c r="G133" s="268" t="s">
        <v>11</v>
      </c>
      <c r="H133" s="251">
        <v>800000</v>
      </c>
      <c r="I133" s="251">
        <v>800000</v>
      </c>
      <c r="J133" s="251">
        <v>800000</v>
      </c>
      <c r="K133" s="250">
        <v>2400000</v>
      </c>
    </row>
    <row r="134" spans="1:14" ht="39" x14ac:dyDescent="0.4">
      <c r="A134" s="18" t="s">
        <v>197</v>
      </c>
      <c r="B134" s="252"/>
      <c r="C134" s="253"/>
      <c r="D134" s="253"/>
      <c r="E134" s="288"/>
      <c r="F134" s="268"/>
      <c r="G134" s="268"/>
      <c r="H134" s="251"/>
      <c r="I134" s="251"/>
      <c r="J134" s="251"/>
      <c r="K134" s="250"/>
    </row>
    <row r="135" spans="1:14" ht="19.5" x14ac:dyDescent="0.4">
      <c r="A135" s="23" t="s">
        <v>1188</v>
      </c>
      <c r="B135" s="252">
        <v>1.1000000000000001</v>
      </c>
      <c r="C135" s="253">
        <v>1</v>
      </c>
      <c r="D135" s="253">
        <v>1</v>
      </c>
      <c r="E135" s="287" t="s">
        <v>15</v>
      </c>
      <c r="F135" s="253" t="s">
        <v>11</v>
      </c>
      <c r="G135" s="253" t="s">
        <v>11</v>
      </c>
      <c r="H135" s="251">
        <v>500000</v>
      </c>
      <c r="I135" s="251">
        <v>500000</v>
      </c>
      <c r="J135" s="251">
        <v>500000</v>
      </c>
      <c r="K135" s="250">
        <v>1500000</v>
      </c>
    </row>
    <row r="136" spans="1:14" ht="19.5" x14ac:dyDescent="0.4">
      <c r="A136" s="18" t="s">
        <v>58</v>
      </c>
      <c r="B136" s="252"/>
      <c r="C136" s="253"/>
      <c r="D136" s="253"/>
      <c r="E136" s="288"/>
      <c r="F136" s="253"/>
      <c r="G136" s="253"/>
      <c r="H136" s="251"/>
      <c r="I136" s="251"/>
      <c r="J136" s="251"/>
      <c r="K136" s="250"/>
    </row>
    <row r="137" spans="1:14" ht="19.5" x14ac:dyDescent="0.4">
      <c r="A137" s="23" t="s">
        <v>1189</v>
      </c>
      <c r="B137" s="252">
        <v>1.1000000000000001</v>
      </c>
      <c r="C137" s="253">
        <v>1</v>
      </c>
      <c r="D137" s="253">
        <v>1</v>
      </c>
      <c r="E137" s="287" t="s">
        <v>15</v>
      </c>
      <c r="F137" s="253" t="s">
        <v>11</v>
      </c>
      <c r="G137" s="253" t="s">
        <v>11</v>
      </c>
      <c r="H137" s="251">
        <v>200000</v>
      </c>
      <c r="I137" s="251">
        <v>200000</v>
      </c>
      <c r="J137" s="251">
        <v>200000</v>
      </c>
      <c r="K137" s="250">
        <v>600000</v>
      </c>
      <c r="N137" s="10"/>
    </row>
    <row r="138" spans="1:14" ht="19.5" x14ac:dyDescent="0.4">
      <c r="A138" s="18" t="s">
        <v>59</v>
      </c>
      <c r="B138" s="252"/>
      <c r="C138" s="253"/>
      <c r="D138" s="253"/>
      <c r="E138" s="288"/>
      <c r="F138" s="253"/>
      <c r="G138" s="253"/>
      <c r="H138" s="251"/>
      <c r="I138" s="251"/>
      <c r="J138" s="251"/>
      <c r="K138" s="250"/>
    </row>
    <row r="139" spans="1:14" ht="19.5" x14ac:dyDescent="0.4">
      <c r="A139" s="23" t="s">
        <v>1190</v>
      </c>
      <c r="B139" s="252">
        <v>1.1000000000000001</v>
      </c>
      <c r="C139" s="253">
        <v>1</v>
      </c>
      <c r="D139" s="253">
        <v>1</v>
      </c>
      <c r="E139" s="287" t="s">
        <v>15</v>
      </c>
      <c r="F139" s="253" t="s">
        <v>11</v>
      </c>
      <c r="G139" s="253" t="s">
        <v>11</v>
      </c>
      <c r="H139" s="251">
        <v>2500000</v>
      </c>
      <c r="I139" s="251">
        <v>2500000</v>
      </c>
      <c r="J139" s="251">
        <v>2500000</v>
      </c>
      <c r="K139" s="250">
        <v>7500000</v>
      </c>
    </row>
    <row r="140" spans="1:14" ht="19.5" x14ac:dyDescent="0.4">
      <c r="A140" s="18" t="s">
        <v>60</v>
      </c>
      <c r="B140" s="252"/>
      <c r="C140" s="253"/>
      <c r="D140" s="253"/>
      <c r="E140" s="288"/>
      <c r="F140" s="253"/>
      <c r="G140" s="253"/>
      <c r="H140" s="251"/>
      <c r="I140" s="251"/>
      <c r="J140" s="251"/>
      <c r="K140" s="250"/>
    </row>
    <row r="141" spans="1:14" ht="19.5" x14ac:dyDescent="0.4">
      <c r="A141" s="23" t="s">
        <v>1191</v>
      </c>
      <c r="B141" s="252">
        <v>1.2</v>
      </c>
      <c r="C141" s="253">
        <v>1</v>
      </c>
      <c r="D141" s="253">
        <v>1</v>
      </c>
      <c r="E141" s="287" t="s">
        <v>15</v>
      </c>
      <c r="F141" s="253" t="s">
        <v>11</v>
      </c>
      <c r="G141" s="253" t="s">
        <v>11</v>
      </c>
      <c r="H141" s="251">
        <v>800000</v>
      </c>
      <c r="I141" s="251">
        <v>800000</v>
      </c>
      <c r="J141" s="251">
        <v>800000</v>
      </c>
      <c r="K141" s="250">
        <v>2400000</v>
      </c>
    </row>
    <row r="142" spans="1:14" ht="19.5" x14ac:dyDescent="0.4">
      <c r="A142" s="18" t="s">
        <v>61</v>
      </c>
      <c r="B142" s="252"/>
      <c r="C142" s="253"/>
      <c r="D142" s="253"/>
      <c r="E142" s="288"/>
      <c r="F142" s="253"/>
      <c r="G142" s="253"/>
      <c r="H142" s="251"/>
      <c r="I142" s="251"/>
      <c r="J142" s="251"/>
      <c r="K142" s="250"/>
    </row>
    <row r="143" spans="1:14" ht="19.5" x14ac:dyDescent="0.4">
      <c r="A143" s="23" t="s">
        <v>1192</v>
      </c>
      <c r="B143" s="252">
        <v>1.2</v>
      </c>
      <c r="C143" s="253">
        <v>1</v>
      </c>
      <c r="D143" s="253">
        <v>1</v>
      </c>
      <c r="E143" s="287" t="s">
        <v>15</v>
      </c>
      <c r="F143" s="253" t="s">
        <v>11</v>
      </c>
      <c r="G143" s="253" t="s">
        <v>11</v>
      </c>
      <c r="H143" s="251">
        <v>200000</v>
      </c>
      <c r="I143" s="251">
        <v>200000</v>
      </c>
      <c r="J143" s="251">
        <v>200000</v>
      </c>
      <c r="K143" s="250">
        <v>600000</v>
      </c>
    </row>
    <row r="144" spans="1:14" ht="39" x14ac:dyDescent="0.4">
      <c r="A144" s="18" t="s">
        <v>62</v>
      </c>
      <c r="B144" s="252"/>
      <c r="C144" s="253"/>
      <c r="D144" s="253"/>
      <c r="E144" s="288"/>
      <c r="F144" s="253"/>
      <c r="G144" s="253"/>
      <c r="H144" s="251"/>
      <c r="I144" s="251"/>
      <c r="J144" s="251"/>
      <c r="K144" s="250"/>
    </row>
    <row r="145" spans="1:11" ht="19.5" x14ac:dyDescent="0.4">
      <c r="A145" s="23" t="s">
        <v>1193</v>
      </c>
      <c r="B145" s="252">
        <v>1.1000000000000001</v>
      </c>
      <c r="C145" s="253">
        <v>1</v>
      </c>
      <c r="D145" s="253">
        <v>1</v>
      </c>
      <c r="E145" s="287" t="s">
        <v>15</v>
      </c>
      <c r="F145" s="253" t="s">
        <v>11</v>
      </c>
      <c r="G145" s="253" t="s">
        <v>11</v>
      </c>
      <c r="H145" s="251">
        <v>600000</v>
      </c>
      <c r="I145" s="251">
        <v>600000</v>
      </c>
      <c r="J145" s="251">
        <v>600000</v>
      </c>
      <c r="K145" s="250">
        <v>1800000</v>
      </c>
    </row>
    <row r="146" spans="1:11" ht="19.5" x14ac:dyDescent="0.4">
      <c r="A146" s="18" t="s">
        <v>63</v>
      </c>
      <c r="B146" s="252"/>
      <c r="C146" s="253"/>
      <c r="D146" s="253"/>
      <c r="E146" s="288"/>
      <c r="F146" s="253"/>
      <c r="G146" s="253"/>
      <c r="H146" s="251"/>
      <c r="I146" s="251"/>
      <c r="J146" s="251"/>
      <c r="K146" s="250"/>
    </row>
    <row r="147" spans="1:11" s="83" customFormat="1" ht="19.5" x14ac:dyDescent="0.4">
      <c r="A147" s="82" t="s">
        <v>64</v>
      </c>
      <c r="B147" s="218"/>
      <c r="C147" s="219"/>
      <c r="D147" s="219"/>
      <c r="E147" s="219"/>
      <c r="F147" s="219" t="s">
        <v>11</v>
      </c>
      <c r="G147" s="219" t="s">
        <v>11</v>
      </c>
      <c r="H147" s="267">
        <v>1300000</v>
      </c>
      <c r="I147" s="267">
        <v>1300000</v>
      </c>
      <c r="J147" s="267">
        <v>1300000</v>
      </c>
      <c r="K147" s="220">
        <v>3900000</v>
      </c>
    </row>
    <row r="148" spans="1:11" s="83" customFormat="1" ht="39" x14ac:dyDescent="0.4">
      <c r="A148" s="85" t="s">
        <v>65</v>
      </c>
      <c r="B148" s="218"/>
      <c r="C148" s="219"/>
      <c r="D148" s="219"/>
      <c r="E148" s="219"/>
      <c r="F148" s="219"/>
      <c r="G148" s="219"/>
      <c r="H148" s="267"/>
      <c r="I148" s="267"/>
      <c r="J148" s="267"/>
      <c r="K148" s="220"/>
    </row>
    <row r="149" spans="1:11" ht="18.75" customHeight="1" x14ac:dyDescent="0.4">
      <c r="A149" s="27" t="s">
        <v>1095</v>
      </c>
      <c r="B149" s="263">
        <v>1.5</v>
      </c>
      <c r="C149" s="264">
        <v>1</v>
      </c>
      <c r="D149" s="264">
        <v>2</v>
      </c>
      <c r="E149" s="269" t="s">
        <v>1063</v>
      </c>
      <c r="F149" s="264" t="s">
        <v>11</v>
      </c>
      <c r="G149" s="264" t="s">
        <v>11</v>
      </c>
      <c r="H149" s="244">
        <v>1300000</v>
      </c>
      <c r="I149" s="244">
        <v>1300000</v>
      </c>
      <c r="J149" s="244">
        <v>1300000</v>
      </c>
      <c r="K149" s="243">
        <v>3900000</v>
      </c>
    </row>
    <row r="150" spans="1:11" ht="39" x14ac:dyDescent="0.4">
      <c r="A150" s="28" t="s">
        <v>66</v>
      </c>
      <c r="B150" s="263"/>
      <c r="C150" s="264"/>
      <c r="D150" s="264"/>
      <c r="E150" s="270"/>
      <c r="F150" s="264"/>
      <c r="G150" s="264"/>
      <c r="H150" s="244"/>
      <c r="I150" s="244"/>
      <c r="J150" s="244"/>
      <c r="K150" s="243"/>
    </row>
    <row r="151" spans="1:11" s="83" customFormat="1" ht="19.5" x14ac:dyDescent="0.4">
      <c r="A151" s="82" t="s">
        <v>67</v>
      </c>
      <c r="B151" s="218"/>
      <c r="C151" s="219"/>
      <c r="D151" s="219"/>
      <c r="E151" s="218"/>
      <c r="F151" s="275"/>
      <c r="G151" s="275"/>
      <c r="H151" s="267">
        <f>SUM(H153:H158)</f>
        <v>3150000</v>
      </c>
      <c r="I151" s="218" t="s">
        <v>11</v>
      </c>
      <c r="J151" s="218" t="s">
        <v>11</v>
      </c>
      <c r="K151" s="267">
        <f>SUM(K153:K158)</f>
        <v>3150000</v>
      </c>
    </row>
    <row r="152" spans="1:11" s="83" customFormat="1" ht="39" x14ac:dyDescent="0.4">
      <c r="A152" s="85" t="s">
        <v>166</v>
      </c>
      <c r="B152" s="218"/>
      <c r="C152" s="219"/>
      <c r="D152" s="219"/>
      <c r="E152" s="218"/>
      <c r="F152" s="275"/>
      <c r="G152" s="275"/>
      <c r="H152" s="221"/>
      <c r="I152" s="218"/>
      <c r="J152" s="218"/>
      <c r="K152" s="221"/>
    </row>
    <row r="153" spans="1:11" ht="19.5" x14ac:dyDescent="0.4">
      <c r="A153" s="23" t="s">
        <v>882</v>
      </c>
      <c r="B153" s="252">
        <v>1.1000000000000001</v>
      </c>
      <c r="C153" s="253">
        <v>2</v>
      </c>
      <c r="D153" s="253">
        <v>2</v>
      </c>
      <c r="E153" s="252" t="s">
        <v>165</v>
      </c>
      <c r="F153" s="252" t="s">
        <v>11</v>
      </c>
      <c r="G153" s="252" t="s">
        <v>11</v>
      </c>
      <c r="H153" s="251">
        <v>2200000</v>
      </c>
      <c r="I153" s="252" t="s">
        <v>11</v>
      </c>
      <c r="J153" s="252" t="s">
        <v>11</v>
      </c>
      <c r="K153" s="251">
        <v>2200000</v>
      </c>
    </row>
    <row r="154" spans="1:11" ht="39" x14ac:dyDescent="0.4">
      <c r="A154" s="18" t="s">
        <v>1065</v>
      </c>
      <c r="B154" s="252"/>
      <c r="C154" s="253"/>
      <c r="D154" s="253"/>
      <c r="E154" s="252"/>
      <c r="F154" s="252"/>
      <c r="G154" s="252"/>
      <c r="H154" s="251"/>
      <c r="I154" s="252"/>
      <c r="J154" s="252"/>
      <c r="K154" s="251"/>
    </row>
    <row r="155" spans="1:11" ht="19.5" x14ac:dyDescent="0.4">
      <c r="A155" s="23" t="s">
        <v>883</v>
      </c>
      <c r="B155" s="252">
        <v>1.5</v>
      </c>
      <c r="C155" s="253">
        <v>2</v>
      </c>
      <c r="D155" s="253">
        <v>2</v>
      </c>
      <c r="E155" s="252" t="s">
        <v>165</v>
      </c>
      <c r="F155" s="252" t="s">
        <v>11</v>
      </c>
      <c r="G155" s="252" t="s">
        <v>11</v>
      </c>
      <c r="H155" s="251">
        <v>950000</v>
      </c>
      <c r="I155" s="252" t="s">
        <v>11</v>
      </c>
      <c r="J155" s="252" t="s">
        <v>11</v>
      </c>
      <c r="K155" s="251">
        <v>950000</v>
      </c>
    </row>
    <row r="156" spans="1:11" ht="19.5" x14ac:dyDescent="0.4">
      <c r="A156" s="18" t="s">
        <v>1064</v>
      </c>
      <c r="B156" s="252"/>
      <c r="C156" s="253"/>
      <c r="D156" s="253"/>
      <c r="E156" s="252"/>
      <c r="F156" s="252"/>
      <c r="G156" s="252"/>
      <c r="H156" s="251"/>
      <c r="I156" s="252"/>
      <c r="J156" s="252"/>
      <c r="K156" s="251"/>
    </row>
    <row r="157" spans="1:11" ht="19.5" x14ac:dyDescent="0.4">
      <c r="A157" s="23" t="s">
        <v>1194</v>
      </c>
      <c r="B157" s="252">
        <v>1.5</v>
      </c>
      <c r="C157" s="253">
        <v>2</v>
      </c>
      <c r="D157" s="253">
        <v>2</v>
      </c>
      <c r="E157" s="252" t="s">
        <v>165</v>
      </c>
      <c r="F157" s="252" t="s">
        <v>11</v>
      </c>
      <c r="G157" s="252" t="s">
        <v>11</v>
      </c>
      <c r="H157" s="252" t="s">
        <v>167</v>
      </c>
      <c r="I157" s="252" t="s">
        <v>11</v>
      </c>
      <c r="J157" s="252" t="s">
        <v>11</v>
      </c>
      <c r="K157" s="252" t="s">
        <v>167</v>
      </c>
    </row>
    <row r="158" spans="1:11" ht="19.5" x14ac:dyDescent="0.4">
      <c r="A158" s="18" t="s">
        <v>1043</v>
      </c>
      <c r="B158" s="252"/>
      <c r="C158" s="253"/>
      <c r="D158" s="253"/>
      <c r="E158" s="252"/>
      <c r="F158" s="252"/>
      <c r="G158" s="252"/>
      <c r="H158" s="252"/>
      <c r="I158" s="252"/>
      <c r="J158" s="252"/>
      <c r="K158" s="252"/>
    </row>
    <row r="159" spans="1:11" s="83" customFormat="1" ht="19.5" customHeight="1" x14ac:dyDescent="0.4">
      <c r="A159" s="84" t="s">
        <v>75</v>
      </c>
      <c r="B159" s="237"/>
      <c r="C159" s="239"/>
      <c r="D159" s="239"/>
      <c r="E159" s="237"/>
      <c r="F159" s="237"/>
      <c r="G159" s="237"/>
      <c r="H159" s="241">
        <f>SUM(H161:H176)</f>
        <v>7110280</v>
      </c>
      <c r="I159" s="241">
        <f>SUM(I161:I176)</f>
        <v>6010280</v>
      </c>
      <c r="J159" s="241">
        <f>SUM(J161:J176)</f>
        <v>6010280</v>
      </c>
      <c r="K159" s="241">
        <f>SUM(K161:K176)</f>
        <v>19130840</v>
      </c>
    </row>
    <row r="160" spans="1:11" s="83" customFormat="1" ht="39" x14ac:dyDescent="0.4">
      <c r="A160" s="85" t="s">
        <v>76</v>
      </c>
      <c r="B160" s="238"/>
      <c r="C160" s="240"/>
      <c r="D160" s="240"/>
      <c r="E160" s="238"/>
      <c r="F160" s="238"/>
      <c r="G160" s="238"/>
      <c r="H160" s="242"/>
      <c r="I160" s="242"/>
      <c r="J160" s="242"/>
      <c r="K160" s="242"/>
    </row>
    <row r="161" spans="1:14" ht="19.5" x14ac:dyDescent="0.4">
      <c r="A161" s="75" t="s">
        <v>692</v>
      </c>
      <c r="B161" s="271">
        <v>1.1000000000000001</v>
      </c>
      <c r="C161" s="264">
        <v>1</v>
      </c>
      <c r="D161" s="264">
        <v>1</v>
      </c>
      <c r="E161" s="269" t="s">
        <v>15</v>
      </c>
      <c r="F161" s="264" t="s">
        <v>11</v>
      </c>
      <c r="G161" s="264" t="s">
        <v>11</v>
      </c>
      <c r="H161" s="243">
        <v>1650000</v>
      </c>
      <c r="I161" s="244">
        <v>1650000</v>
      </c>
      <c r="J161" s="244">
        <v>1650000</v>
      </c>
      <c r="K161" s="244">
        <v>4950000</v>
      </c>
      <c r="M161" s="10"/>
    </row>
    <row r="162" spans="1:14" ht="39" x14ac:dyDescent="0.4">
      <c r="A162" s="28" t="s">
        <v>77</v>
      </c>
      <c r="B162" s="272"/>
      <c r="C162" s="264"/>
      <c r="D162" s="264"/>
      <c r="E162" s="270"/>
      <c r="F162" s="264"/>
      <c r="G162" s="264"/>
      <c r="H162" s="243"/>
      <c r="I162" s="244"/>
      <c r="J162" s="244"/>
      <c r="K162" s="244"/>
    </row>
    <row r="163" spans="1:14" ht="19.5" x14ac:dyDescent="0.4">
      <c r="A163" s="27" t="s">
        <v>1196</v>
      </c>
      <c r="B163" s="271">
        <v>1.1000000000000001</v>
      </c>
      <c r="C163" s="264">
        <v>1</v>
      </c>
      <c r="D163" s="264">
        <v>1</v>
      </c>
      <c r="E163" s="269" t="s">
        <v>15</v>
      </c>
      <c r="F163" s="263" t="s">
        <v>11</v>
      </c>
      <c r="G163" s="263" t="s">
        <v>11</v>
      </c>
      <c r="H163" s="243">
        <v>100000</v>
      </c>
      <c r="I163" s="244">
        <v>100000</v>
      </c>
      <c r="J163" s="244">
        <v>100000</v>
      </c>
      <c r="K163" s="244">
        <v>300000</v>
      </c>
    </row>
    <row r="164" spans="1:14" ht="19.5" x14ac:dyDescent="0.4">
      <c r="A164" s="28" t="s">
        <v>78</v>
      </c>
      <c r="B164" s="272"/>
      <c r="C164" s="264"/>
      <c r="D164" s="264"/>
      <c r="E164" s="270"/>
      <c r="F164" s="263"/>
      <c r="G164" s="263"/>
      <c r="H164" s="243"/>
      <c r="I164" s="244"/>
      <c r="J164" s="244"/>
      <c r="K164" s="244"/>
    </row>
    <row r="165" spans="1:14" ht="19.5" x14ac:dyDescent="0.4">
      <c r="A165" s="27" t="s">
        <v>1198</v>
      </c>
      <c r="B165" s="271">
        <v>1.1000000000000001</v>
      </c>
      <c r="C165" s="264">
        <v>1</v>
      </c>
      <c r="D165" s="264">
        <v>1</v>
      </c>
      <c r="E165" s="269" t="s">
        <v>15</v>
      </c>
      <c r="F165" s="263" t="s">
        <v>11</v>
      </c>
      <c r="G165" s="263" t="s">
        <v>11</v>
      </c>
      <c r="H165" s="243">
        <v>3000000</v>
      </c>
      <c r="I165" s="244">
        <v>3000000</v>
      </c>
      <c r="J165" s="244">
        <v>3000000</v>
      </c>
      <c r="K165" s="244">
        <v>9000000</v>
      </c>
    </row>
    <row r="166" spans="1:14" ht="19.5" x14ac:dyDescent="0.4">
      <c r="A166" s="29" t="s">
        <v>198</v>
      </c>
      <c r="B166" s="272"/>
      <c r="C166" s="264"/>
      <c r="D166" s="264"/>
      <c r="E166" s="270"/>
      <c r="F166" s="263"/>
      <c r="G166" s="263"/>
      <c r="H166" s="243"/>
      <c r="I166" s="244"/>
      <c r="J166" s="244"/>
      <c r="K166" s="244"/>
      <c r="N166" s="10"/>
    </row>
    <row r="167" spans="1:14" ht="19.5" x14ac:dyDescent="0.4">
      <c r="A167" s="27" t="s">
        <v>199</v>
      </c>
      <c r="B167" s="271">
        <v>1.1000000000000001</v>
      </c>
      <c r="C167" s="264">
        <v>1</v>
      </c>
      <c r="D167" s="264">
        <v>1</v>
      </c>
      <c r="E167" s="269" t="s">
        <v>15</v>
      </c>
      <c r="F167" s="263" t="s">
        <v>11</v>
      </c>
      <c r="G167" s="263" t="s">
        <v>11</v>
      </c>
      <c r="H167" s="243">
        <v>900000</v>
      </c>
      <c r="I167" s="244">
        <v>900000</v>
      </c>
      <c r="J167" s="244">
        <v>900000</v>
      </c>
      <c r="K167" s="244">
        <v>2700000</v>
      </c>
    </row>
    <row r="168" spans="1:14" ht="19.5" x14ac:dyDescent="0.4">
      <c r="A168" s="28" t="s">
        <v>79</v>
      </c>
      <c r="B168" s="272"/>
      <c r="C168" s="264"/>
      <c r="D168" s="264"/>
      <c r="E168" s="270"/>
      <c r="F168" s="263"/>
      <c r="G168" s="263"/>
      <c r="H168" s="243"/>
      <c r="I168" s="244"/>
      <c r="J168" s="244"/>
      <c r="K168" s="244"/>
    </row>
    <row r="169" spans="1:14" ht="19.5" x14ac:dyDescent="0.4">
      <c r="A169" s="27" t="s">
        <v>1199</v>
      </c>
      <c r="B169" s="271">
        <v>1.1000000000000001</v>
      </c>
      <c r="C169" s="264">
        <v>1</v>
      </c>
      <c r="D169" s="264">
        <v>1</v>
      </c>
      <c r="E169" s="269" t="s">
        <v>15</v>
      </c>
      <c r="F169" s="263" t="s">
        <v>11</v>
      </c>
      <c r="G169" s="263" t="s">
        <v>11</v>
      </c>
      <c r="H169" s="243">
        <v>100000</v>
      </c>
      <c r="I169" s="243">
        <v>100000</v>
      </c>
      <c r="J169" s="243">
        <v>100000</v>
      </c>
      <c r="K169" s="244">
        <v>300000</v>
      </c>
    </row>
    <row r="170" spans="1:14" ht="19.5" x14ac:dyDescent="0.4">
      <c r="A170" s="28" t="s">
        <v>80</v>
      </c>
      <c r="B170" s="272"/>
      <c r="C170" s="264"/>
      <c r="D170" s="264"/>
      <c r="E170" s="270"/>
      <c r="F170" s="263"/>
      <c r="G170" s="263"/>
      <c r="H170" s="243"/>
      <c r="I170" s="243"/>
      <c r="J170" s="243"/>
      <c r="K170" s="244"/>
    </row>
    <row r="171" spans="1:14" s="87" customFormat="1" ht="19.5" x14ac:dyDescent="0.4">
      <c r="A171" s="72" t="s">
        <v>1200</v>
      </c>
      <c r="B171" s="223">
        <v>1.2</v>
      </c>
      <c r="C171" s="225">
        <v>1</v>
      </c>
      <c r="D171" s="225">
        <v>1</v>
      </c>
      <c r="E171" s="223" t="s">
        <v>15</v>
      </c>
      <c r="F171" s="223" t="s">
        <v>11</v>
      </c>
      <c r="G171" s="223" t="s">
        <v>11</v>
      </c>
      <c r="H171" s="273">
        <v>100000</v>
      </c>
      <c r="I171" s="223" t="s">
        <v>11</v>
      </c>
      <c r="J171" s="223" t="s">
        <v>11</v>
      </c>
      <c r="K171" s="224">
        <v>100000</v>
      </c>
    </row>
    <row r="172" spans="1:14" s="87" customFormat="1" ht="19.5" x14ac:dyDescent="0.4">
      <c r="A172" s="74" t="s">
        <v>1048</v>
      </c>
      <c r="B172" s="223"/>
      <c r="C172" s="225"/>
      <c r="D172" s="225"/>
      <c r="E172" s="223"/>
      <c r="F172" s="223"/>
      <c r="G172" s="223"/>
      <c r="H172" s="274"/>
      <c r="I172" s="223"/>
      <c r="J172" s="223"/>
      <c r="K172" s="224"/>
    </row>
    <row r="173" spans="1:14" s="87" customFormat="1" ht="19.5" x14ac:dyDescent="0.4">
      <c r="A173" s="72" t="s">
        <v>1201</v>
      </c>
      <c r="B173" s="223">
        <v>2.2000000000000002</v>
      </c>
      <c r="C173" s="225">
        <v>1</v>
      </c>
      <c r="D173" s="225">
        <v>1</v>
      </c>
      <c r="E173" s="223" t="s">
        <v>15</v>
      </c>
      <c r="F173" s="223" t="s">
        <v>11</v>
      </c>
      <c r="G173" s="223" t="s">
        <v>11</v>
      </c>
      <c r="H173" s="222">
        <v>1000000</v>
      </c>
      <c r="I173" s="223" t="s">
        <v>11</v>
      </c>
      <c r="J173" s="223" t="s">
        <v>11</v>
      </c>
      <c r="K173" s="224">
        <v>1000000</v>
      </c>
    </row>
    <row r="174" spans="1:14" s="87" customFormat="1" ht="19.5" x14ac:dyDescent="0.4">
      <c r="A174" s="74" t="s">
        <v>1049</v>
      </c>
      <c r="B174" s="223"/>
      <c r="C174" s="225"/>
      <c r="D174" s="225"/>
      <c r="E174" s="223"/>
      <c r="F174" s="223"/>
      <c r="G174" s="223"/>
      <c r="H174" s="222"/>
      <c r="I174" s="223"/>
      <c r="J174" s="223"/>
      <c r="K174" s="224"/>
    </row>
    <row r="175" spans="1:14" s="87" customFormat="1" ht="19.5" x14ac:dyDescent="0.4">
      <c r="A175" s="72" t="s">
        <v>1202</v>
      </c>
      <c r="B175" s="223">
        <v>1.1000000000000001</v>
      </c>
      <c r="C175" s="225">
        <v>1</v>
      </c>
      <c r="D175" s="225">
        <v>1</v>
      </c>
      <c r="E175" s="223" t="s">
        <v>15</v>
      </c>
      <c r="F175" s="223" t="s">
        <v>11</v>
      </c>
      <c r="G175" s="223" t="s">
        <v>11</v>
      </c>
      <c r="H175" s="222">
        <v>260280</v>
      </c>
      <c r="I175" s="224">
        <v>260280</v>
      </c>
      <c r="J175" s="224">
        <v>260280</v>
      </c>
      <c r="K175" s="224">
        <v>780840</v>
      </c>
    </row>
    <row r="176" spans="1:14" s="87" customFormat="1" ht="19.5" x14ac:dyDescent="0.4">
      <c r="A176" s="74" t="s">
        <v>1050</v>
      </c>
      <c r="B176" s="223"/>
      <c r="C176" s="225"/>
      <c r="D176" s="225"/>
      <c r="E176" s="223"/>
      <c r="F176" s="223"/>
      <c r="G176" s="223"/>
      <c r="H176" s="222"/>
      <c r="I176" s="224"/>
      <c r="J176" s="224"/>
      <c r="K176" s="224"/>
    </row>
    <row r="177" spans="1:12" ht="19.5" x14ac:dyDescent="0.4">
      <c r="A177" s="82" t="s">
        <v>81</v>
      </c>
      <c r="B177" s="218"/>
      <c r="C177" s="219"/>
      <c r="D177" s="219"/>
      <c r="E177" s="218"/>
      <c r="F177" s="218"/>
      <c r="G177" s="218"/>
      <c r="H177" s="220">
        <v>15000000</v>
      </c>
      <c r="I177" s="221" t="s">
        <v>11</v>
      </c>
      <c r="J177" s="221" t="s">
        <v>11</v>
      </c>
      <c r="K177" s="220">
        <v>15000000</v>
      </c>
    </row>
    <row r="178" spans="1:12" ht="39" x14ac:dyDescent="0.4">
      <c r="A178" s="118" t="s">
        <v>1060</v>
      </c>
      <c r="B178" s="218"/>
      <c r="C178" s="219"/>
      <c r="D178" s="219"/>
      <c r="E178" s="218"/>
      <c r="F178" s="218"/>
      <c r="G178" s="218"/>
      <c r="H178" s="220"/>
      <c r="I178" s="221"/>
      <c r="J178" s="221"/>
      <c r="K178" s="220"/>
    </row>
    <row r="179" spans="1:12" s="87" customFormat="1" ht="19.5" x14ac:dyDescent="0.4">
      <c r="A179" s="72" t="s">
        <v>1203</v>
      </c>
      <c r="B179" s="223">
        <v>1.1000000000000001</v>
      </c>
      <c r="C179" s="225">
        <v>2</v>
      </c>
      <c r="D179" s="225">
        <v>1</v>
      </c>
      <c r="E179" s="223" t="s">
        <v>553</v>
      </c>
      <c r="F179" s="223" t="s">
        <v>11</v>
      </c>
      <c r="G179" s="223" t="s">
        <v>11</v>
      </c>
      <c r="H179" s="222">
        <v>15000000</v>
      </c>
      <c r="I179" s="223" t="s">
        <v>11</v>
      </c>
      <c r="J179" s="223" t="s">
        <v>11</v>
      </c>
      <c r="K179" s="222">
        <v>15000000</v>
      </c>
    </row>
    <row r="180" spans="1:12" s="87" customFormat="1" ht="39" x14ac:dyDescent="0.4">
      <c r="A180" s="86" t="s">
        <v>1058</v>
      </c>
      <c r="B180" s="223"/>
      <c r="C180" s="225"/>
      <c r="D180" s="225"/>
      <c r="E180" s="223"/>
      <c r="F180" s="223"/>
      <c r="G180" s="223"/>
      <c r="H180" s="222"/>
      <c r="I180" s="223"/>
      <c r="J180" s="223"/>
      <c r="K180" s="222"/>
    </row>
    <row r="181" spans="1:12" s="87" customFormat="1" ht="19.5" x14ac:dyDescent="0.4">
      <c r="A181" s="72" t="s">
        <v>1204</v>
      </c>
      <c r="B181" s="223">
        <v>1.4</v>
      </c>
      <c r="C181" s="225">
        <v>1</v>
      </c>
      <c r="D181" s="225">
        <v>2</v>
      </c>
      <c r="E181" s="223" t="s">
        <v>553</v>
      </c>
      <c r="F181" s="223" t="s">
        <v>11</v>
      </c>
      <c r="G181" s="223" t="s">
        <v>11</v>
      </c>
      <c r="H181" s="222">
        <v>1850000</v>
      </c>
      <c r="I181" s="223" t="s">
        <v>11</v>
      </c>
      <c r="J181" s="223" t="s">
        <v>11</v>
      </c>
      <c r="K181" s="224">
        <v>1850000</v>
      </c>
    </row>
    <row r="182" spans="1:12" s="87" customFormat="1" ht="58.5" x14ac:dyDescent="0.4">
      <c r="A182" s="92" t="s">
        <v>1062</v>
      </c>
      <c r="B182" s="223"/>
      <c r="C182" s="225"/>
      <c r="D182" s="225"/>
      <c r="E182" s="223"/>
      <c r="F182" s="223"/>
      <c r="G182" s="223"/>
      <c r="H182" s="222"/>
      <c r="I182" s="223"/>
      <c r="J182" s="223"/>
      <c r="K182" s="224"/>
      <c r="L182" s="88"/>
    </row>
    <row r="183" spans="1:12" s="83" customFormat="1" ht="19.5" x14ac:dyDescent="0.4">
      <c r="A183" s="82" t="s">
        <v>82</v>
      </c>
      <c r="B183" s="218"/>
      <c r="C183" s="219"/>
      <c r="D183" s="219"/>
      <c r="E183" s="218"/>
      <c r="F183" s="218" t="s">
        <v>11</v>
      </c>
      <c r="G183" s="218" t="s">
        <v>11</v>
      </c>
      <c r="H183" s="220">
        <v>2050000</v>
      </c>
      <c r="I183" s="267">
        <v>2050000</v>
      </c>
      <c r="J183" s="267">
        <v>2050000</v>
      </c>
      <c r="K183" s="267">
        <v>6150000</v>
      </c>
    </row>
    <row r="184" spans="1:12" s="83" customFormat="1" ht="56.25" customHeight="1" x14ac:dyDescent="0.4">
      <c r="A184" s="85" t="s">
        <v>1197</v>
      </c>
      <c r="B184" s="218"/>
      <c r="C184" s="219"/>
      <c r="D184" s="219"/>
      <c r="E184" s="218"/>
      <c r="F184" s="218"/>
      <c r="G184" s="218"/>
      <c r="H184" s="220"/>
      <c r="I184" s="267"/>
      <c r="J184" s="267"/>
      <c r="K184" s="267"/>
    </row>
    <row r="185" spans="1:12" ht="19.5" x14ac:dyDescent="0.4">
      <c r="A185" s="27" t="s">
        <v>1205</v>
      </c>
      <c r="B185" s="263">
        <v>1.1000000000000001</v>
      </c>
      <c r="C185" s="264">
        <v>1</v>
      </c>
      <c r="D185" s="264">
        <v>1</v>
      </c>
      <c r="E185" s="263" t="s">
        <v>32</v>
      </c>
      <c r="F185" s="263" t="s">
        <v>11</v>
      </c>
      <c r="G185" s="263" t="s">
        <v>11</v>
      </c>
      <c r="H185" s="243">
        <v>2050000</v>
      </c>
      <c r="I185" s="244">
        <v>2050000</v>
      </c>
      <c r="J185" s="244">
        <v>2050000</v>
      </c>
      <c r="K185" s="244">
        <v>6150000</v>
      </c>
    </row>
    <row r="186" spans="1:12" ht="76.5" customHeight="1" x14ac:dyDescent="0.4">
      <c r="A186" s="28" t="s">
        <v>681</v>
      </c>
      <c r="B186" s="263"/>
      <c r="C186" s="264"/>
      <c r="D186" s="264"/>
      <c r="E186" s="263"/>
      <c r="F186" s="263"/>
      <c r="G186" s="263"/>
      <c r="H186" s="243"/>
      <c r="I186" s="244"/>
      <c r="J186" s="244"/>
      <c r="K186" s="244"/>
    </row>
    <row r="187" spans="1:12" ht="23.25" x14ac:dyDescent="0.4">
      <c r="A187" s="4" t="s">
        <v>96</v>
      </c>
      <c r="B187" s="234" t="s">
        <v>1304</v>
      </c>
      <c r="C187" s="235"/>
      <c r="D187" s="235"/>
      <c r="E187" s="236"/>
      <c r="F187" s="15"/>
      <c r="G187" s="15"/>
      <c r="H187" s="45">
        <f>SUM(H188:H202,H258,H278,H288,H314,H316,H318,H151,H340:H359)</f>
        <v>5761196360</v>
      </c>
      <c r="I187" s="45">
        <f>SUM(I188:I202,I258,I278,I288,I314,I316,I318,I151,I340:I359)</f>
        <v>2546360</v>
      </c>
      <c r="J187" s="45">
        <f>SUM(J188:J202,J258,J278,J288,J314,J316,J318,J151,J340:J359)</f>
        <v>2546360</v>
      </c>
      <c r="K187" s="45">
        <f>SUM(K188:K202,K258,K278,K288,K314,K316,K318,K151,K340:K359)</f>
        <v>5766289080</v>
      </c>
    </row>
    <row r="188" spans="1:12" s="161" customFormat="1" ht="19.5" x14ac:dyDescent="0.4">
      <c r="A188" s="156" t="s">
        <v>97</v>
      </c>
      <c r="B188" s="229">
        <v>1.5</v>
      </c>
      <c r="C188" s="230">
        <v>2</v>
      </c>
      <c r="D188" s="230">
        <v>1</v>
      </c>
      <c r="E188" s="229" t="s">
        <v>99</v>
      </c>
      <c r="F188" s="229" t="s">
        <v>11</v>
      </c>
      <c r="G188" s="229" t="s">
        <v>11</v>
      </c>
      <c r="H188" s="231">
        <v>50000000</v>
      </c>
      <c r="I188" s="232" t="s">
        <v>11</v>
      </c>
      <c r="J188" s="232" t="s">
        <v>11</v>
      </c>
      <c r="K188" s="231">
        <v>50000000</v>
      </c>
    </row>
    <row r="189" spans="1:12" s="161" customFormat="1" ht="19.5" x14ac:dyDescent="0.4">
      <c r="A189" s="155" t="s">
        <v>98</v>
      </c>
      <c r="B189" s="229"/>
      <c r="C189" s="230"/>
      <c r="D189" s="230"/>
      <c r="E189" s="229"/>
      <c r="F189" s="229"/>
      <c r="G189" s="229"/>
      <c r="H189" s="231"/>
      <c r="I189" s="232"/>
      <c r="J189" s="232"/>
      <c r="K189" s="231"/>
    </row>
    <row r="190" spans="1:12" s="161" customFormat="1" ht="19.5" x14ac:dyDescent="0.4">
      <c r="A190" s="156" t="s">
        <v>100</v>
      </c>
      <c r="B190" s="229">
        <v>1.5</v>
      </c>
      <c r="C190" s="230">
        <v>2</v>
      </c>
      <c r="D190" s="230">
        <v>1</v>
      </c>
      <c r="E190" s="229" t="s">
        <v>99</v>
      </c>
      <c r="F190" s="229" t="s">
        <v>11</v>
      </c>
      <c r="G190" s="229" t="s">
        <v>11</v>
      </c>
      <c r="H190" s="231">
        <v>359000000</v>
      </c>
      <c r="I190" s="232" t="s">
        <v>11</v>
      </c>
      <c r="J190" s="232" t="s">
        <v>11</v>
      </c>
      <c r="K190" s="231">
        <v>359000000</v>
      </c>
    </row>
    <row r="191" spans="1:12" s="161" customFormat="1" ht="19.5" x14ac:dyDescent="0.4">
      <c r="A191" s="155" t="s">
        <v>101</v>
      </c>
      <c r="B191" s="229"/>
      <c r="C191" s="230"/>
      <c r="D191" s="230"/>
      <c r="E191" s="229"/>
      <c r="F191" s="229"/>
      <c r="G191" s="229"/>
      <c r="H191" s="231"/>
      <c r="I191" s="232"/>
      <c r="J191" s="232"/>
      <c r="K191" s="231"/>
    </row>
    <row r="192" spans="1:12" s="161" customFormat="1" ht="19.5" x14ac:dyDescent="0.4">
      <c r="A192" s="156" t="s">
        <v>19</v>
      </c>
      <c r="B192" s="229">
        <v>1.5</v>
      </c>
      <c r="C192" s="230">
        <v>2</v>
      </c>
      <c r="D192" s="230">
        <v>1</v>
      </c>
      <c r="E192" s="229" t="s">
        <v>99</v>
      </c>
      <c r="F192" s="229" t="s">
        <v>11</v>
      </c>
      <c r="G192" s="229" t="s">
        <v>11</v>
      </c>
      <c r="H192" s="231">
        <v>100000000</v>
      </c>
      <c r="I192" s="232" t="s">
        <v>11</v>
      </c>
      <c r="J192" s="232" t="s">
        <v>11</v>
      </c>
      <c r="K192" s="231">
        <v>100000000</v>
      </c>
    </row>
    <row r="193" spans="1:11" s="161" customFormat="1" ht="36" customHeight="1" x14ac:dyDescent="0.4">
      <c r="A193" s="155" t="s">
        <v>102</v>
      </c>
      <c r="B193" s="229"/>
      <c r="C193" s="230"/>
      <c r="D193" s="230"/>
      <c r="E193" s="229"/>
      <c r="F193" s="229"/>
      <c r="G193" s="229"/>
      <c r="H193" s="231"/>
      <c r="I193" s="232"/>
      <c r="J193" s="232"/>
      <c r="K193" s="231"/>
    </row>
    <row r="194" spans="1:11" s="161" customFormat="1" ht="19.5" x14ac:dyDescent="0.4">
      <c r="A194" s="156" t="s">
        <v>103</v>
      </c>
      <c r="B194" s="229">
        <v>1.5</v>
      </c>
      <c r="C194" s="230">
        <v>2</v>
      </c>
      <c r="D194" s="230">
        <v>1</v>
      </c>
      <c r="E194" s="230" t="s">
        <v>99</v>
      </c>
      <c r="F194" s="229" t="s">
        <v>11</v>
      </c>
      <c r="G194" s="229" t="s">
        <v>11</v>
      </c>
      <c r="H194" s="231">
        <v>100000000</v>
      </c>
      <c r="I194" s="232" t="s">
        <v>11</v>
      </c>
      <c r="J194" s="232" t="s">
        <v>11</v>
      </c>
      <c r="K194" s="231">
        <v>100000000</v>
      </c>
    </row>
    <row r="195" spans="1:11" s="161" customFormat="1" ht="58.5" x14ac:dyDescent="0.4">
      <c r="A195" s="155" t="s">
        <v>861</v>
      </c>
      <c r="B195" s="229"/>
      <c r="C195" s="230"/>
      <c r="D195" s="230"/>
      <c r="E195" s="230"/>
      <c r="F195" s="229"/>
      <c r="G195" s="229"/>
      <c r="H195" s="231"/>
      <c r="I195" s="232"/>
      <c r="J195" s="232"/>
      <c r="K195" s="231"/>
    </row>
    <row r="196" spans="1:11" s="161" customFormat="1" ht="19.5" x14ac:dyDescent="0.4">
      <c r="A196" s="156" t="s">
        <v>104</v>
      </c>
      <c r="B196" s="229">
        <v>1.5</v>
      </c>
      <c r="C196" s="230">
        <v>2</v>
      </c>
      <c r="D196" s="230">
        <v>1</v>
      </c>
      <c r="E196" s="229" t="s">
        <v>99</v>
      </c>
      <c r="F196" s="229" t="s">
        <v>11</v>
      </c>
      <c r="G196" s="229" t="s">
        <v>11</v>
      </c>
      <c r="H196" s="231">
        <v>100000000</v>
      </c>
      <c r="I196" s="232" t="s">
        <v>11</v>
      </c>
      <c r="J196" s="232" t="s">
        <v>11</v>
      </c>
      <c r="K196" s="231">
        <v>100000000</v>
      </c>
    </row>
    <row r="197" spans="1:11" s="161" customFormat="1" ht="39" x14ac:dyDescent="0.4">
      <c r="A197" s="196" t="s">
        <v>105</v>
      </c>
      <c r="B197" s="229"/>
      <c r="C197" s="230"/>
      <c r="D197" s="230"/>
      <c r="E197" s="229"/>
      <c r="F197" s="229"/>
      <c r="G197" s="229"/>
      <c r="H197" s="231"/>
      <c r="I197" s="232"/>
      <c r="J197" s="232"/>
      <c r="K197" s="231"/>
    </row>
    <row r="198" spans="1:11" s="161" customFormat="1" ht="19.5" x14ac:dyDescent="0.4">
      <c r="A198" s="155" t="s">
        <v>106</v>
      </c>
      <c r="B198" s="229"/>
      <c r="C198" s="230"/>
      <c r="D198" s="230"/>
      <c r="E198" s="229"/>
      <c r="F198" s="229"/>
      <c r="G198" s="229"/>
      <c r="H198" s="231"/>
      <c r="I198" s="232"/>
      <c r="J198" s="232"/>
      <c r="K198" s="231"/>
    </row>
    <row r="199" spans="1:11" s="161" customFormat="1" ht="19.5" x14ac:dyDescent="0.4">
      <c r="A199" s="156" t="s">
        <v>35</v>
      </c>
      <c r="B199" s="229">
        <v>1.3</v>
      </c>
      <c r="C199" s="230">
        <v>2</v>
      </c>
      <c r="D199" s="230">
        <v>1</v>
      </c>
      <c r="E199" s="229" t="s">
        <v>108</v>
      </c>
      <c r="F199" s="229" t="s">
        <v>11</v>
      </c>
      <c r="G199" s="229" t="s">
        <v>11</v>
      </c>
      <c r="H199" s="276">
        <v>1500000</v>
      </c>
      <c r="I199" s="232" t="s">
        <v>11</v>
      </c>
      <c r="J199" s="232" t="s">
        <v>11</v>
      </c>
      <c r="K199" s="276">
        <v>1500000</v>
      </c>
    </row>
    <row r="200" spans="1:11" s="161" customFormat="1" ht="39" x14ac:dyDescent="0.4">
      <c r="A200" s="165" t="s">
        <v>107</v>
      </c>
      <c r="B200" s="229"/>
      <c r="C200" s="230"/>
      <c r="D200" s="230"/>
      <c r="E200" s="229"/>
      <c r="F200" s="229"/>
      <c r="G200" s="229"/>
      <c r="H200" s="276"/>
      <c r="I200" s="232"/>
      <c r="J200" s="232"/>
      <c r="K200" s="276"/>
    </row>
    <row r="201" spans="1:11" s="161" customFormat="1" ht="19.5" x14ac:dyDescent="0.4">
      <c r="A201" s="156" t="s">
        <v>109</v>
      </c>
      <c r="B201" s="229"/>
      <c r="C201" s="230"/>
      <c r="D201" s="230"/>
      <c r="E201" s="229"/>
      <c r="F201" s="229" t="s">
        <v>11</v>
      </c>
      <c r="G201" s="229" t="s">
        <v>11</v>
      </c>
      <c r="H201" s="231">
        <f>SUM(H203:H257)</f>
        <v>1200000000</v>
      </c>
      <c r="I201" s="233" t="s">
        <v>11</v>
      </c>
      <c r="J201" s="233" t="s">
        <v>11</v>
      </c>
      <c r="K201" s="231">
        <f>SUM(K203:K257)</f>
        <v>1200000000</v>
      </c>
    </row>
    <row r="202" spans="1:11" s="161" customFormat="1" ht="39" x14ac:dyDescent="0.4">
      <c r="A202" s="197" t="s">
        <v>68</v>
      </c>
      <c r="B202" s="229"/>
      <c r="C202" s="230"/>
      <c r="D202" s="230"/>
      <c r="E202" s="229"/>
      <c r="F202" s="229"/>
      <c r="G202" s="229"/>
      <c r="H202" s="233"/>
      <c r="I202" s="233"/>
      <c r="J202" s="233"/>
      <c r="K202" s="233"/>
    </row>
    <row r="203" spans="1:11" s="161" customFormat="1" ht="19.5" x14ac:dyDescent="0.4">
      <c r="A203" s="156" t="s">
        <v>1086</v>
      </c>
      <c r="B203" s="229">
        <v>1.5</v>
      </c>
      <c r="C203" s="230">
        <v>2</v>
      </c>
      <c r="D203" s="230">
        <v>2</v>
      </c>
      <c r="E203" s="229" t="s">
        <v>99</v>
      </c>
      <c r="F203" s="229" t="s">
        <v>11</v>
      </c>
      <c r="G203" s="229" t="s">
        <v>11</v>
      </c>
      <c r="H203" s="277">
        <v>50000000</v>
      </c>
      <c r="I203" s="230" t="s">
        <v>11</v>
      </c>
      <c r="J203" s="230" t="s">
        <v>11</v>
      </c>
      <c r="K203" s="277">
        <v>50000000</v>
      </c>
    </row>
    <row r="204" spans="1:11" s="161" customFormat="1" ht="19.5" x14ac:dyDescent="0.4">
      <c r="A204" s="155" t="s">
        <v>110</v>
      </c>
      <c r="B204" s="229"/>
      <c r="C204" s="230"/>
      <c r="D204" s="230"/>
      <c r="E204" s="229"/>
      <c r="F204" s="229"/>
      <c r="G204" s="229"/>
      <c r="H204" s="277"/>
      <c r="I204" s="230"/>
      <c r="J204" s="230"/>
      <c r="K204" s="277"/>
    </row>
    <row r="205" spans="1:11" s="161" customFormat="1" ht="19.5" x14ac:dyDescent="0.4">
      <c r="A205" s="156" t="s">
        <v>1087</v>
      </c>
      <c r="B205" s="229">
        <v>1.5</v>
      </c>
      <c r="C205" s="230">
        <v>2</v>
      </c>
      <c r="D205" s="230">
        <v>2</v>
      </c>
      <c r="E205" s="229" t="s">
        <v>99</v>
      </c>
      <c r="F205" s="229" t="s">
        <v>11</v>
      </c>
      <c r="G205" s="229" t="s">
        <v>11</v>
      </c>
      <c r="H205" s="277">
        <v>80000000</v>
      </c>
      <c r="I205" s="230" t="s">
        <v>11</v>
      </c>
      <c r="J205" s="230" t="s">
        <v>11</v>
      </c>
      <c r="K205" s="277">
        <v>80000000</v>
      </c>
    </row>
    <row r="206" spans="1:11" s="161" customFormat="1" ht="19.5" x14ac:dyDescent="0.4">
      <c r="A206" s="155" t="s">
        <v>111</v>
      </c>
      <c r="B206" s="229"/>
      <c r="C206" s="230"/>
      <c r="D206" s="230"/>
      <c r="E206" s="229"/>
      <c r="F206" s="229"/>
      <c r="G206" s="229"/>
      <c r="H206" s="277"/>
      <c r="I206" s="230"/>
      <c r="J206" s="230"/>
      <c r="K206" s="277"/>
    </row>
    <row r="207" spans="1:11" s="161" customFormat="1" ht="19.5" x14ac:dyDescent="0.4">
      <c r="A207" s="156" t="s">
        <v>1088</v>
      </c>
      <c r="B207" s="229">
        <v>1.5</v>
      </c>
      <c r="C207" s="230">
        <v>2</v>
      </c>
      <c r="D207" s="230">
        <v>2</v>
      </c>
      <c r="E207" s="229" t="s">
        <v>99</v>
      </c>
      <c r="F207" s="229" t="s">
        <v>11</v>
      </c>
      <c r="G207" s="229" t="s">
        <v>11</v>
      </c>
      <c r="H207" s="277">
        <v>40000000</v>
      </c>
      <c r="I207" s="230" t="s">
        <v>11</v>
      </c>
      <c r="J207" s="230" t="s">
        <v>11</v>
      </c>
      <c r="K207" s="277">
        <v>40000000</v>
      </c>
    </row>
    <row r="208" spans="1:11" s="161" customFormat="1" ht="19.5" x14ac:dyDescent="0.4">
      <c r="A208" s="155" t="s">
        <v>112</v>
      </c>
      <c r="B208" s="229"/>
      <c r="C208" s="230"/>
      <c r="D208" s="230"/>
      <c r="E208" s="229"/>
      <c r="F208" s="229"/>
      <c r="G208" s="229"/>
      <c r="H208" s="277"/>
      <c r="I208" s="230"/>
      <c r="J208" s="230"/>
      <c r="K208" s="277"/>
    </row>
    <row r="209" spans="1:11" s="161" customFormat="1" ht="19.5" x14ac:dyDescent="0.4">
      <c r="A209" s="156" t="s">
        <v>1257</v>
      </c>
      <c r="B209" s="229">
        <v>1.5</v>
      </c>
      <c r="C209" s="230">
        <v>2</v>
      </c>
      <c r="D209" s="230">
        <v>2</v>
      </c>
      <c r="E209" s="229" t="s">
        <v>99</v>
      </c>
      <c r="F209" s="229" t="s">
        <v>11</v>
      </c>
      <c r="G209" s="229" t="s">
        <v>11</v>
      </c>
      <c r="H209" s="277">
        <v>50000000</v>
      </c>
      <c r="I209" s="230" t="s">
        <v>11</v>
      </c>
      <c r="J209" s="230" t="s">
        <v>11</v>
      </c>
      <c r="K209" s="277">
        <v>50000000</v>
      </c>
    </row>
    <row r="210" spans="1:11" s="161" customFormat="1" ht="19.5" x14ac:dyDescent="0.4">
      <c r="A210" s="155" t="s">
        <v>113</v>
      </c>
      <c r="B210" s="229"/>
      <c r="C210" s="230"/>
      <c r="D210" s="230"/>
      <c r="E210" s="229"/>
      <c r="F210" s="229"/>
      <c r="G210" s="229"/>
      <c r="H210" s="277"/>
      <c r="I210" s="230"/>
      <c r="J210" s="230"/>
      <c r="K210" s="277"/>
    </row>
    <row r="211" spans="1:11" s="161" customFormat="1" ht="19.5" x14ac:dyDescent="0.4">
      <c r="A211" s="156" t="s">
        <v>1258</v>
      </c>
      <c r="B211" s="229">
        <v>1.5</v>
      </c>
      <c r="C211" s="230">
        <v>2</v>
      </c>
      <c r="D211" s="230">
        <v>2</v>
      </c>
      <c r="E211" s="229" t="s">
        <v>99</v>
      </c>
      <c r="F211" s="229" t="s">
        <v>11</v>
      </c>
      <c r="G211" s="229" t="s">
        <v>11</v>
      </c>
      <c r="H211" s="277">
        <v>30000000</v>
      </c>
      <c r="I211" s="230" t="s">
        <v>11</v>
      </c>
      <c r="J211" s="230" t="s">
        <v>11</v>
      </c>
      <c r="K211" s="277">
        <v>30000000</v>
      </c>
    </row>
    <row r="212" spans="1:11" s="161" customFormat="1" ht="19.5" x14ac:dyDescent="0.4">
      <c r="A212" s="155" t="s">
        <v>114</v>
      </c>
      <c r="B212" s="229"/>
      <c r="C212" s="230"/>
      <c r="D212" s="230"/>
      <c r="E212" s="229"/>
      <c r="F212" s="229"/>
      <c r="G212" s="229"/>
      <c r="H212" s="277"/>
      <c r="I212" s="230"/>
      <c r="J212" s="230"/>
      <c r="K212" s="277"/>
    </row>
    <row r="213" spans="1:11" s="161" customFormat="1" ht="19.5" x14ac:dyDescent="0.4">
      <c r="A213" s="156" t="s">
        <v>1259</v>
      </c>
      <c r="B213" s="229">
        <v>1.5</v>
      </c>
      <c r="C213" s="230">
        <v>2</v>
      </c>
      <c r="D213" s="230">
        <v>2</v>
      </c>
      <c r="E213" s="229" t="s">
        <v>99</v>
      </c>
      <c r="F213" s="229" t="s">
        <v>11</v>
      </c>
      <c r="G213" s="229" t="s">
        <v>11</v>
      </c>
      <c r="H213" s="277">
        <v>20000000</v>
      </c>
      <c r="I213" s="230" t="s">
        <v>11</v>
      </c>
      <c r="J213" s="230" t="s">
        <v>11</v>
      </c>
      <c r="K213" s="277">
        <v>20000000</v>
      </c>
    </row>
    <row r="214" spans="1:11" s="161" customFormat="1" ht="19.5" x14ac:dyDescent="0.4">
      <c r="A214" s="155" t="s">
        <v>115</v>
      </c>
      <c r="B214" s="229"/>
      <c r="C214" s="230"/>
      <c r="D214" s="230"/>
      <c r="E214" s="229"/>
      <c r="F214" s="229"/>
      <c r="G214" s="229"/>
      <c r="H214" s="277"/>
      <c r="I214" s="230"/>
      <c r="J214" s="230"/>
      <c r="K214" s="277"/>
    </row>
    <row r="215" spans="1:11" s="161" customFormat="1" ht="19.5" x14ac:dyDescent="0.4">
      <c r="A215" s="156" t="s">
        <v>1260</v>
      </c>
      <c r="B215" s="229">
        <v>1.5</v>
      </c>
      <c r="C215" s="230">
        <v>2</v>
      </c>
      <c r="D215" s="230">
        <v>2</v>
      </c>
      <c r="E215" s="229" t="s">
        <v>99</v>
      </c>
      <c r="F215" s="229" t="s">
        <v>11</v>
      </c>
      <c r="G215" s="229" t="s">
        <v>11</v>
      </c>
      <c r="H215" s="277">
        <v>20000000</v>
      </c>
      <c r="I215" s="230" t="s">
        <v>11</v>
      </c>
      <c r="J215" s="230" t="s">
        <v>11</v>
      </c>
      <c r="K215" s="277">
        <v>20000000</v>
      </c>
    </row>
    <row r="216" spans="1:11" s="161" customFormat="1" ht="19.5" x14ac:dyDescent="0.4">
      <c r="A216" s="155" t="s">
        <v>116</v>
      </c>
      <c r="B216" s="229"/>
      <c r="C216" s="230"/>
      <c r="D216" s="230"/>
      <c r="E216" s="229"/>
      <c r="F216" s="229"/>
      <c r="G216" s="229"/>
      <c r="H216" s="277"/>
      <c r="I216" s="230"/>
      <c r="J216" s="230"/>
      <c r="K216" s="277"/>
    </row>
    <row r="217" spans="1:11" s="161" customFormat="1" ht="19.5" x14ac:dyDescent="0.4">
      <c r="A217" s="156" t="s">
        <v>1261</v>
      </c>
      <c r="B217" s="229">
        <v>1.5</v>
      </c>
      <c r="C217" s="230">
        <v>2</v>
      </c>
      <c r="D217" s="230">
        <v>2</v>
      </c>
      <c r="E217" s="229" t="s">
        <v>99</v>
      </c>
      <c r="F217" s="229" t="s">
        <v>11</v>
      </c>
      <c r="G217" s="229" t="s">
        <v>11</v>
      </c>
      <c r="H217" s="277">
        <v>30000000</v>
      </c>
      <c r="I217" s="230" t="s">
        <v>11</v>
      </c>
      <c r="J217" s="230" t="s">
        <v>11</v>
      </c>
      <c r="K217" s="277">
        <v>30000000</v>
      </c>
    </row>
    <row r="218" spans="1:11" s="161" customFormat="1" ht="19.5" x14ac:dyDescent="0.4">
      <c r="A218" s="155" t="s">
        <v>117</v>
      </c>
      <c r="B218" s="229"/>
      <c r="C218" s="230"/>
      <c r="D218" s="230"/>
      <c r="E218" s="229"/>
      <c r="F218" s="229"/>
      <c r="G218" s="229"/>
      <c r="H218" s="277"/>
      <c r="I218" s="230"/>
      <c r="J218" s="230"/>
      <c r="K218" s="277"/>
    </row>
    <row r="219" spans="1:11" s="161" customFormat="1" ht="19.5" x14ac:dyDescent="0.4">
      <c r="A219" s="156" t="s">
        <v>1262</v>
      </c>
      <c r="B219" s="229">
        <v>1.5</v>
      </c>
      <c r="C219" s="230">
        <v>2</v>
      </c>
      <c r="D219" s="230">
        <v>2</v>
      </c>
      <c r="E219" s="229" t="s">
        <v>99</v>
      </c>
      <c r="F219" s="229" t="s">
        <v>11</v>
      </c>
      <c r="G219" s="229" t="s">
        <v>11</v>
      </c>
      <c r="H219" s="277">
        <v>30000000</v>
      </c>
      <c r="I219" s="230" t="s">
        <v>11</v>
      </c>
      <c r="J219" s="230" t="s">
        <v>11</v>
      </c>
      <c r="K219" s="277">
        <v>30000000</v>
      </c>
    </row>
    <row r="220" spans="1:11" s="161" customFormat="1" ht="19.5" x14ac:dyDescent="0.4">
      <c r="A220" s="155" t="s">
        <v>118</v>
      </c>
      <c r="B220" s="229"/>
      <c r="C220" s="230"/>
      <c r="D220" s="230"/>
      <c r="E220" s="229"/>
      <c r="F220" s="229"/>
      <c r="G220" s="229"/>
      <c r="H220" s="277"/>
      <c r="I220" s="230"/>
      <c r="J220" s="230"/>
      <c r="K220" s="277"/>
    </row>
    <row r="221" spans="1:11" s="161" customFormat="1" ht="19.5" x14ac:dyDescent="0.4">
      <c r="A221" s="156" t="s">
        <v>1263</v>
      </c>
      <c r="B221" s="229">
        <v>1.5</v>
      </c>
      <c r="C221" s="230">
        <v>2</v>
      </c>
      <c r="D221" s="230">
        <v>2</v>
      </c>
      <c r="E221" s="229" t="s">
        <v>99</v>
      </c>
      <c r="F221" s="229" t="s">
        <v>11</v>
      </c>
      <c r="G221" s="229" t="s">
        <v>11</v>
      </c>
      <c r="H221" s="277">
        <v>30000000</v>
      </c>
      <c r="I221" s="230" t="s">
        <v>11</v>
      </c>
      <c r="J221" s="230" t="s">
        <v>11</v>
      </c>
      <c r="K221" s="277">
        <v>30000000</v>
      </c>
    </row>
    <row r="222" spans="1:11" s="161" customFormat="1" ht="19.5" x14ac:dyDescent="0.4">
      <c r="A222" s="155" t="s">
        <v>119</v>
      </c>
      <c r="B222" s="229"/>
      <c r="C222" s="230"/>
      <c r="D222" s="230"/>
      <c r="E222" s="229"/>
      <c r="F222" s="229"/>
      <c r="G222" s="229"/>
      <c r="H222" s="277"/>
      <c r="I222" s="230"/>
      <c r="J222" s="230"/>
      <c r="K222" s="277"/>
    </row>
    <row r="223" spans="1:11" s="161" customFormat="1" ht="19.5" x14ac:dyDescent="0.4">
      <c r="A223" s="156" t="s">
        <v>1264</v>
      </c>
      <c r="B223" s="229">
        <v>1.5</v>
      </c>
      <c r="C223" s="230">
        <v>2</v>
      </c>
      <c r="D223" s="230">
        <v>2</v>
      </c>
      <c r="E223" s="229" t="s">
        <v>99</v>
      </c>
      <c r="F223" s="229" t="s">
        <v>11</v>
      </c>
      <c r="G223" s="229" t="s">
        <v>11</v>
      </c>
      <c r="H223" s="278">
        <v>30000000</v>
      </c>
      <c r="I223" s="230" t="s">
        <v>11</v>
      </c>
      <c r="J223" s="230" t="s">
        <v>11</v>
      </c>
      <c r="K223" s="277">
        <v>30000000</v>
      </c>
    </row>
    <row r="224" spans="1:11" s="161" customFormat="1" ht="19.5" x14ac:dyDescent="0.4">
      <c r="A224" s="155" t="s">
        <v>120</v>
      </c>
      <c r="B224" s="229"/>
      <c r="C224" s="230"/>
      <c r="D224" s="230"/>
      <c r="E224" s="229"/>
      <c r="F224" s="229"/>
      <c r="G224" s="229"/>
      <c r="H224" s="278"/>
      <c r="I224" s="230"/>
      <c r="J224" s="230"/>
      <c r="K224" s="277"/>
    </row>
    <row r="225" spans="1:11" s="161" customFormat="1" ht="19.5" x14ac:dyDescent="0.4">
      <c r="A225" s="156" t="s">
        <v>1265</v>
      </c>
      <c r="B225" s="229">
        <v>1.5</v>
      </c>
      <c r="C225" s="230">
        <v>2</v>
      </c>
      <c r="D225" s="230">
        <v>2</v>
      </c>
      <c r="E225" s="229" t="s">
        <v>99</v>
      </c>
      <c r="F225" s="229" t="s">
        <v>11</v>
      </c>
      <c r="G225" s="229" t="s">
        <v>11</v>
      </c>
      <c r="H225" s="278">
        <v>30000000</v>
      </c>
      <c r="I225" s="230" t="s">
        <v>11</v>
      </c>
      <c r="J225" s="230" t="s">
        <v>11</v>
      </c>
      <c r="K225" s="278">
        <v>30000000</v>
      </c>
    </row>
    <row r="226" spans="1:11" s="161" customFormat="1" ht="19.5" x14ac:dyDescent="0.4">
      <c r="A226" s="155" t="s">
        <v>121</v>
      </c>
      <c r="B226" s="229"/>
      <c r="C226" s="230"/>
      <c r="D226" s="230"/>
      <c r="E226" s="229"/>
      <c r="F226" s="229"/>
      <c r="G226" s="229"/>
      <c r="H226" s="278"/>
      <c r="I226" s="230"/>
      <c r="J226" s="230"/>
      <c r="K226" s="278"/>
    </row>
    <row r="227" spans="1:11" s="161" customFormat="1" ht="19.5" x14ac:dyDescent="0.4">
      <c r="A227" s="156" t="s">
        <v>1266</v>
      </c>
      <c r="B227" s="229">
        <v>1.5</v>
      </c>
      <c r="C227" s="230">
        <v>2</v>
      </c>
      <c r="D227" s="230">
        <v>2</v>
      </c>
      <c r="E227" s="229" t="s">
        <v>99</v>
      </c>
      <c r="F227" s="229" t="s">
        <v>11</v>
      </c>
      <c r="G227" s="229" t="s">
        <v>11</v>
      </c>
      <c r="H227" s="278">
        <v>30000000</v>
      </c>
      <c r="I227" s="230" t="s">
        <v>11</v>
      </c>
      <c r="J227" s="230" t="s">
        <v>11</v>
      </c>
      <c r="K227" s="278">
        <v>30000000</v>
      </c>
    </row>
    <row r="228" spans="1:11" s="161" customFormat="1" ht="19.5" x14ac:dyDescent="0.4">
      <c r="A228" s="155" t="s">
        <v>122</v>
      </c>
      <c r="B228" s="229"/>
      <c r="C228" s="230"/>
      <c r="D228" s="230"/>
      <c r="E228" s="229"/>
      <c r="F228" s="229"/>
      <c r="G228" s="229"/>
      <c r="H228" s="278"/>
      <c r="I228" s="230"/>
      <c r="J228" s="230"/>
      <c r="K228" s="278"/>
    </row>
    <row r="229" spans="1:11" s="161" customFormat="1" ht="19.5" x14ac:dyDescent="0.4">
      <c r="A229" s="156" t="s">
        <v>1267</v>
      </c>
      <c r="B229" s="229">
        <v>1.5</v>
      </c>
      <c r="C229" s="230">
        <v>2</v>
      </c>
      <c r="D229" s="230">
        <v>2</v>
      </c>
      <c r="E229" s="229" t="s">
        <v>99</v>
      </c>
      <c r="F229" s="229" t="s">
        <v>11</v>
      </c>
      <c r="G229" s="229" t="s">
        <v>11</v>
      </c>
      <c r="H229" s="278">
        <v>30000000</v>
      </c>
      <c r="I229" s="230" t="s">
        <v>11</v>
      </c>
      <c r="J229" s="230" t="s">
        <v>11</v>
      </c>
      <c r="K229" s="278">
        <v>30000000</v>
      </c>
    </row>
    <row r="230" spans="1:11" s="161" customFormat="1" ht="19.5" x14ac:dyDescent="0.4">
      <c r="A230" s="155" t="s">
        <v>123</v>
      </c>
      <c r="B230" s="229"/>
      <c r="C230" s="230"/>
      <c r="D230" s="230"/>
      <c r="E230" s="229"/>
      <c r="F230" s="229"/>
      <c r="G230" s="229"/>
      <c r="H230" s="278"/>
      <c r="I230" s="230"/>
      <c r="J230" s="230"/>
      <c r="K230" s="278"/>
    </row>
    <row r="231" spans="1:11" s="161" customFormat="1" ht="19.5" x14ac:dyDescent="0.4">
      <c r="A231" s="156" t="s">
        <v>1268</v>
      </c>
      <c r="B231" s="229">
        <v>1.5</v>
      </c>
      <c r="C231" s="230">
        <v>2</v>
      </c>
      <c r="D231" s="230">
        <v>2</v>
      </c>
      <c r="E231" s="229" t="s">
        <v>99</v>
      </c>
      <c r="F231" s="229" t="s">
        <v>11</v>
      </c>
      <c r="G231" s="229" t="s">
        <v>11</v>
      </c>
      <c r="H231" s="278">
        <v>30000000</v>
      </c>
      <c r="I231" s="230" t="s">
        <v>11</v>
      </c>
      <c r="J231" s="230" t="s">
        <v>11</v>
      </c>
      <c r="K231" s="278">
        <v>30000000</v>
      </c>
    </row>
    <row r="232" spans="1:11" s="161" customFormat="1" ht="19.5" x14ac:dyDescent="0.4">
      <c r="A232" s="155" t="s">
        <v>124</v>
      </c>
      <c r="B232" s="229"/>
      <c r="C232" s="230"/>
      <c r="D232" s="230"/>
      <c r="E232" s="229"/>
      <c r="F232" s="229"/>
      <c r="G232" s="229"/>
      <c r="H232" s="278"/>
      <c r="I232" s="230"/>
      <c r="J232" s="230"/>
      <c r="K232" s="278"/>
    </row>
    <row r="233" spans="1:11" s="161" customFormat="1" ht="19.5" x14ac:dyDescent="0.4">
      <c r="A233" s="156" t="s">
        <v>1269</v>
      </c>
      <c r="B233" s="229">
        <v>1.5</v>
      </c>
      <c r="C233" s="230">
        <v>2</v>
      </c>
      <c r="D233" s="230">
        <v>2</v>
      </c>
      <c r="E233" s="229" t="s">
        <v>99</v>
      </c>
      <c r="F233" s="229" t="s">
        <v>11</v>
      </c>
      <c r="G233" s="229" t="s">
        <v>11</v>
      </c>
      <c r="H233" s="277">
        <v>50000000</v>
      </c>
      <c r="I233" s="230" t="s">
        <v>11</v>
      </c>
      <c r="J233" s="230" t="s">
        <v>11</v>
      </c>
      <c r="K233" s="278">
        <v>50000000</v>
      </c>
    </row>
    <row r="234" spans="1:11" s="161" customFormat="1" ht="19.5" x14ac:dyDescent="0.4">
      <c r="A234" s="196" t="s">
        <v>125</v>
      </c>
      <c r="B234" s="229"/>
      <c r="C234" s="230"/>
      <c r="D234" s="230"/>
      <c r="E234" s="229"/>
      <c r="F234" s="229"/>
      <c r="G234" s="229"/>
      <c r="H234" s="277"/>
      <c r="I234" s="230"/>
      <c r="J234" s="230"/>
      <c r="K234" s="278"/>
    </row>
    <row r="235" spans="1:11" s="161" customFormat="1" ht="19.5" x14ac:dyDescent="0.4">
      <c r="A235" s="155" t="s">
        <v>126</v>
      </c>
      <c r="B235" s="229"/>
      <c r="C235" s="230"/>
      <c r="D235" s="230"/>
      <c r="E235" s="229"/>
      <c r="F235" s="229"/>
      <c r="G235" s="229"/>
      <c r="H235" s="277"/>
      <c r="I235" s="230"/>
      <c r="J235" s="230"/>
      <c r="K235" s="278"/>
    </row>
    <row r="236" spans="1:11" s="161" customFormat="1" ht="19.5" x14ac:dyDescent="0.4">
      <c r="A236" s="156" t="s">
        <v>1270</v>
      </c>
      <c r="B236" s="229">
        <v>1.5</v>
      </c>
      <c r="C236" s="230">
        <v>2</v>
      </c>
      <c r="D236" s="230">
        <v>2</v>
      </c>
      <c r="E236" s="229" t="s">
        <v>99</v>
      </c>
      <c r="F236" s="229" t="s">
        <v>11</v>
      </c>
      <c r="G236" s="229" t="s">
        <v>11</v>
      </c>
      <c r="H236" s="277">
        <v>80000000</v>
      </c>
      <c r="I236" s="230" t="s">
        <v>11</v>
      </c>
      <c r="J236" s="230" t="s">
        <v>11</v>
      </c>
      <c r="K236" s="277">
        <v>80000000</v>
      </c>
    </row>
    <row r="237" spans="1:11" s="161" customFormat="1" ht="39" x14ac:dyDescent="0.4">
      <c r="A237" s="155" t="s">
        <v>127</v>
      </c>
      <c r="B237" s="229"/>
      <c r="C237" s="230"/>
      <c r="D237" s="230"/>
      <c r="E237" s="229"/>
      <c r="F237" s="229"/>
      <c r="G237" s="229"/>
      <c r="H237" s="277"/>
      <c r="I237" s="230"/>
      <c r="J237" s="230"/>
      <c r="K237" s="277"/>
    </row>
    <row r="238" spans="1:11" s="161" customFormat="1" ht="19.5" x14ac:dyDescent="0.4">
      <c r="A238" s="156" t="s">
        <v>1271</v>
      </c>
      <c r="B238" s="229">
        <v>1.5</v>
      </c>
      <c r="C238" s="230">
        <v>2</v>
      </c>
      <c r="D238" s="230">
        <v>2</v>
      </c>
      <c r="E238" s="229" t="s">
        <v>99</v>
      </c>
      <c r="F238" s="229" t="s">
        <v>11</v>
      </c>
      <c r="G238" s="229" t="s">
        <v>11</v>
      </c>
      <c r="H238" s="277">
        <v>30000000</v>
      </c>
      <c r="I238" s="230" t="s">
        <v>11</v>
      </c>
      <c r="J238" s="230" t="s">
        <v>11</v>
      </c>
      <c r="K238" s="278">
        <v>30000000</v>
      </c>
    </row>
    <row r="239" spans="1:11" s="161" customFormat="1" ht="41.25" customHeight="1" x14ac:dyDescent="0.4">
      <c r="A239" s="155" t="s">
        <v>128</v>
      </c>
      <c r="B239" s="229"/>
      <c r="C239" s="230"/>
      <c r="D239" s="230"/>
      <c r="E239" s="229"/>
      <c r="F239" s="229"/>
      <c r="G239" s="229"/>
      <c r="H239" s="277"/>
      <c r="I239" s="230"/>
      <c r="J239" s="230"/>
      <c r="K239" s="278"/>
    </row>
    <row r="240" spans="1:11" s="161" customFormat="1" ht="19.5" x14ac:dyDescent="0.4">
      <c r="A240" s="156" t="s">
        <v>1272</v>
      </c>
      <c r="B240" s="229">
        <v>1.5</v>
      </c>
      <c r="C240" s="230">
        <v>2</v>
      </c>
      <c r="D240" s="230">
        <v>2</v>
      </c>
      <c r="E240" s="229" t="s">
        <v>99</v>
      </c>
      <c r="F240" s="229" t="s">
        <v>11</v>
      </c>
      <c r="G240" s="229" t="s">
        <v>11</v>
      </c>
      <c r="H240" s="277">
        <v>50000000</v>
      </c>
      <c r="I240" s="230" t="s">
        <v>11</v>
      </c>
      <c r="J240" s="230" t="s">
        <v>11</v>
      </c>
      <c r="K240" s="278">
        <v>50000000</v>
      </c>
    </row>
    <row r="241" spans="1:11" s="161" customFormat="1" ht="19.5" x14ac:dyDescent="0.4">
      <c r="A241" s="155" t="s">
        <v>129</v>
      </c>
      <c r="B241" s="229"/>
      <c r="C241" s="230"/>
      <c r="D241" s="230"/>
      <c r="E241" s="229"/>
      <c r="F241" s="229"/>
      <c r="G241" s="229"/>
      <c r="H241" s="277"/>
      <c r="I241" s="230"/>
      <c r="J241" s="230"/>
      <c r="K241" s="278"/>
    </row>
    <row r="242" spans="1:11" s="161" customFormat="1" ht="19.5" x14ac:dyDescent="0.4">
      <c r="A242" s="156" t="s">
        <v>1273</v>
      </c>
      <c r="B242" s="229">
        <v>1.5</v>
      </c>
      <c r="C242" s="230">
        <v>2</v>
      </c>
      <c r="D242" s="230">
        <v>2</v>
      </c>
      <c r="E242" s="229" t="s">
        <v>99</v>
      </c>
      <c r="F242" s="229" t="s">
        <v>11</v>
      </c>
      <c r="G242" s="229" t="s">
        <v>11</v>
      </c>
      <c r="H242" s="277">
        <v>50000000</v>
      </c>
      <c r="I242" s="230" t="s">
        <v>11</v>
      </c>
      <c r="J242" s="230" t="s">
        <v>11</v>
      </c>
      <c r="K242" s="278">
        <v>50000000</v>
      </c>
    </row>
    <row r="243" spans="1:11" s="161" customFormat="1" ht="39" x14ac:dyDescent="0.4">
      <c r="A243" s="155" t="s">
        <v>1278</v>
      </c>
      <c r="B243" s="229"/>
      <c r="C243" s="230"/>
      <c r="D243" s="230"/>
      <c r="E243" s="229"/>
      <c r="F243" s="229"/>
      <c r="G243" s="229"/>
      <c r="H243" s="277"/>
      <c r="I243" s="230"/>
      <c r="J243" s="230"/>
      <c r="K243" s="278"/>
    </row>
    <row r="244" spans="1:11" s="161" customFormat="1" ht="19.5" x14ac:dyDescent="0.4">
      <c r="A244" s="156" t="s">
        <v>1274</v>
      </c>
      <c r="B244" s="229">
        <v>1.5</v>
      </c>
      <c r="C244" s="230">
        <v>2</v>
      </c>
      <c r="D244" s="230">
        <v>2</v>
      </c>
      <c r="E244" s="229" t="s">
        <v>99</v>
      </c>
      <c r="F244" s="229" t="s">
        <v>11</v>
      </c>
      <c r="G244" s="229" t="s">
        <v>11</v>
      </c>
      <c r="H244" s="277">
        <v>20000000</v>
      </c>
      <c r="I244" s="230" t="s">
        <v>11</v>
      </c>
      <c r="J244" s="230" t="s">
        <v>11</v>
      </c>
      <c r="K244" s="278">
        <v>20000000</v>
      </c>
    </row>
    <row r="245" spans="1:11" s="161" customFormat="1" ht="19.5" x14ac:dyDescent="0.4">
      <c r="A245" s="155" t="s">
        <v>130</v>
      </c>
      <c r="B245" s="229"/>
      <c r="C245" s="230"/>
      <c r="D245" s="230"/>
      <c r="E245" s="229"/>
      <c r="F245" s="229"/>
      <c r="G245" s="229"/>
      <c r="H245" s="277"/>
      <c r="I245" s="230"/>
      <c r="J245" s="230"/>
      <c r="K245" s="278"/>
    </row>
    <row r="246" spans="1:11" s="161" customFormat="1" ht="19.5" x14ac:dyDescent="0.4">
      <c r="A246" s="156" t="s">
        <v>1275</v>
      </c>
      <c r="B246" s="229">
        <v>1.5</v>
      </c>
      <c r="C246" s="230">
        <v>2</v>
      </c>
      <c r="D246" s="230">
        <v>2</v>
      </c>
      <c r="E246" s="229" t="s">
        <v>99</v>
      </c>
      <c r="F246" s="229" t="s">
        <v>11</v>
      </c>
      <c r="G246" s="229" t="s">
        <v>11</v>
      </c>
      <c r="H246" s="277">
        <v>80000000</v>
      </c>
      <c r="I246" s="230" t="s">
        <v>11</v>
      </c>
      <c r="J246" s="230" t="s">
        <v>11</v>
      </c>
      <c r="K246" s="278">
        <v>80000000</v>
      </c>
    </row>
    <row r="247" spans="1:11" s="161" customFormat="1" ht="19.5" x14ac:dyDescent="0.4">
      <c r="A247" s="155" t="s">
        <v>131</v>
      </c>
      <c r="B247" s="229"/>
      <c r="C247" s="230"/>
      <c r="D247" s="230"/>
      <c r="E247" s="229"/>
      <c r="F247" s="229"/>
      <c r="G247" s="229"/>
      <c r="H247" s="277"/>
      <c r="I247" s="230"/>
      <c r="J247" s="230"/>
      <c r="K247" s="278"/>
    </row>
    <row r="248" spans="1:11" s="161" customFormat="1" ht="19.5" x14ac:dyDescent="0.4">
      <c r="A248" s="156" t="s">
        <v>1276</v>
      </c>
      <c r="B248" s="229">
        <v>1.5</v>
      </c>
      <c r="C248" s="230">
        <v>2</v>
      </c>
      <c r="D248" s="230">
        <v>2</v>
      </c>
      <c r="E248" s="229" t="s">
        <v>99</v>
      </c>
      <c r="F248" s="229" t="s">
        <v>11</v>
      </c>
      <c r="G248" s="229" t="s">
        <v>11</v>
      </c>
      <c r="H248" s="277">
        <v>20000000</v>
      </c>
      <c r="I248" s="230" t="s">
        <v>11</v>
      </c>
      <c r="J248" s="230" t="s">
        <v>11</v>
      </c>
      <c r="K248" s="278">
        <v>20000000</v>
      </c>
    </row>
    <row r="249" spans="1:11" s="161" customFormat="1" ht="19.5" x14ac:dyDescent="0.4">
      <c r="A249" s="155" t="s">
        <v>132</v>
      </c>
      <c r="B249" s="229"/>
      <c r="C249" s="230"/>
      <c r="D249" s="230"/>
      <c r="E249" s="229"/>
      <c r="F249" s="229"/>
      <c r="G249" s="229"/>
      <c r="H249" s="277"/>
      <c r="I249" s="230"/>
      <c r="J249" s="230"/>
      <c r="K249" s="278"/>
    </row>
    <row r="250" spans="1:11" s="161" customFormat="1" ht="19.5" x14ac:dyDescent="0.4">
      <c r="A250" s="156" t="s">
        <v>1277</v>
      </c>
      <c r="B250" s="229">
        <v>1.5</v>
      </c>
      <c r="C250" s="230">
        <v>2</v>
      </c>
      <c r="D250" s="230">
        <v>2</v>
      </c>
      <c r="E250" s="229" t="s">
        <v>99</v>
      </c>
      <c r="F250" s="229" t="s">
        <v>11</v>
      </c>
      <c r="G250" s="229" t="s">
        <v>11</v>
      </c>
      <c r="H250" s="277">
        <v>150000000</v>
      </c>
      <c r="I250" s="230" t="s">
        <v>11</v>
      </c>
      <c r="J250" s="230" t="s">
        <v>11</v>
      </c>
      <c r="K250" s="278">
        <v>150000000</v>
      </c>
    </row>
    <row r="251" spans="1:11" s="161" customFormat="1" ht="19.5" x14ac:dyDescent="0.4">
      <c r="A251" s="155" t="s">
        <v>133</v>
      </c>
      <c r="B251" s="229"/>
      <c r="C251" s="230"/>
      <c r="D251" s="230"/>
      <c r="E251" s="229"/>
      <c r="F251" s="229"/>
      <c r="G251" s="229"/>
      <c r="H251" s="277"/>
      <c r="I251" s="230"/>
      <c r="J251" s="230"/>
      <c r="K251" s="278"/>
    </row>
    <row r="252" spans="1:11" s="161" customFormat="1" ht="19.5" x14ac:dyDescent="0.4">
      <c r="A252" s="156" t="s">
        <v>1279</v>
      </c>
      <c r="B252" s="229">
        <v>1.5</v>
      </c>
      <c r="C252" s="230">
        <v>2</v>
      </c>
      <c r="D252" s="230">
        <v>2</v>
      </c>
      <c r="E252" s="229" t="s">
        <v>99</v>
      </c>
      <c r="F252" s="229" t="s">
        <v>11</v>
      </c>
      <c r="G252" s="229" t="s">
        <v>11</v>
      </c>
      <c r="H252" s="277">
        <v>100000000</v>
      </c>
      <c r="I252" s="230" t="s">
        <v>11</v>
      </c>
      <c r="J252" s="230" t="s">
        <v>11</v>
      </c>
      <c r="K252" s="278">
        <v>100000000</v>
      </c>
    </row>
    <row r="253" spans="1:11" s="161" customFormat="1" ht="19.5" x14ac:dyDescent="0.4">
      <c r="A253" s="155" t="s">
        <v>134</v>
      </c>
      <c r="B253" s="229"/>
      <c r="C253" s="230"/>
      <c r="D253" s="230"/>
      <c r="E253" s="229"/>
      <c r="F253" s="229"/>
      <c r="G253" s="229"/>
      <c r="H253" s="277"/>
      <c r="I253" s="230"/>
      <c r="J253" s="230"/>
      <c r="K253" s="278"/>
    </row>
    <row r="254" spans="1:11" s="161" customFormat="1" ht="19.5" x14ac:dyDescent="0.4">
      <c r="A254" s="156" t="s">
        <v>1280</v>
      </c>
      <c r="B254" s="229">
        <v>1.5</v>
      </c>
      <c r="C254" s="230">
        <v>2</v>
      </c>
      <c r="D254" s="230">
        <v>2</v>
      </c>
      <c r="E254" s="229" t="s">
        <v>99</v>
      </c>
      <c r="F254" s="229" t="s">
        <v>11</v>
      </c>
      <c r="G254" s="229" t="s">
        <v>11</v>
      </c>
      <c r="H254" s="277">
        <v>20000000</v>
      </c>
      <c r="I254" s="230" t="s">
        <v>11</v>
      </c>
      <c r="J254" s="230" t="s">
        <v>11</v>
      </c>
      <c r="K254" s="278">
        <v>20000000</v>
      </c>
    </row>
    <row r="255" spans="1:11" s="161" customFormat="1" ht="19.5" x14ac:dyDescent="0.4">
      <c r="A255" s="155" t="s">
        <v>135</v>
      </c>
      <c r="B255" s="229"/>
      <c r="C255" s="230"/>
      <c r="D255" s="230"/>
      <c r="E255" s="229"/>
      <c r="F255" s="229"/>
      <c r="G255" s="229"/>
      <c r="H255" s="277"/>
      <c r="I255" s="230"/>
      <c r="J255" s="230"/>
      <c r="K255" s="278"/>
    </row>
    <row r="256" spans="1:11" s="161" customFormat="1" ht="19.5" x14ac:dyDescent="0.4">
      <c r="A256" s="156" t="s">
        <v>1281</v>
      </c>
      <c r="B256" s="229">
        <v>1.5</v>
      </c>
      <c r="C256" s="230">
        <v>2</v>
      </c>
      <c r="D256" s="230">
        <v>2</v>
      </c>
      <c r="E256" s="229" t="s">
        <v>99</v>
      </c>
      <c r="F256" s="229" t="s">
        <v>11</v>
      </c>
      <c r="G256" s="229" t="s">
        <v>11</v>
      </c>
      <c r="H256" s="277">
        <v>20000000</v>
      </c>
      <c r="I256" s="230" t="s">
        <v>11</v>
      </c>
      <c r="J256" s="230" t="s">
        <v>11</v>
      </c>
      <c r="K256" s="278">
        <v>20000000</v>
      </c>
    </row>
    <row r="257" spans="1:11" s="161" customFormat="1" ht="19.5" x14ac:dyDescent="0.4">
      <c r="A257" s="155" t="s">
        <v>136</v>
      </c>
      <c r="B257" s="229"/>
      <c r="C257" s="230"/>
      <c r="D257" s="230"/>
      <c r="E257" s="229"/>
      <c r="F257" s="229"/>
      <c r="G257" s="229"/>
      <c r="H257" s="277"/>
      <c r="I257" s="230"/>
      <c r="J257" s="230"/>
      <c r="K257" s="278"/>
    </row>
    <row r="258" spans="1:11" s="161" customFormat="1" ht="19.5" x14ac:dyDescent="0.4">
      <c r="A258" s="156" t="s">
        <v>137</v>
      </c>
      <c r="B258" s="229"/>
      <c r="C258" s="230"/>
      <c r="D258" s="230"/>
      <c r="E258" s="229"/>
      <c r="F258" s="229" t="s">
        <v>11</v>
      </c>
      <c r="G258" s="229" t="s">
        <v>11</v>
      </c>
      <c r="H258" s="231">
        <f>SUM(H260:H277)</f>
        <v>396000000</v>
      </c>
      <c r="I258" s="233" t="s">
        <v>11</v>
      </c>
      <c r="J258" s="233" t="s">
        <v>11</v>
      </c>
      <c r="K258" s="231">
        <f>SUM(K260:K277)</f>
        <v>396000000</v>
      </c>
    </row>
    <row r="259" spans="1:11" s="161" customFormat="1" ht="39" x14ac:dyDescent="0.4">
      <c r="A259" s="197" t="s">
        <v>85</v>
      </c>
      <c r="B259" s="229"/>
      <c r="C259" s="230"/>
      <c r="D259" s="230"/>
      <c r="E259" s="229"/>
      <c r="F259" s="229"/>
      <c r="G259" s="229"/>
      <c r="H259" s="233"/>
      <c r="I259" s="233"/>
      <c r="J259" s="233"/>
      <c r="K259" s="233"/>
    </row>
    <row r="260" spans="1:11" s="161" customFormat="1" ht="19.5" x14ac:dyDescent="0.4">
      <c r="A260" s="156" t="s">
        <v>1070</v>
      </c>
      <c r="B260" s="229">
        <v>1.5</v>
      </c>
      <c r="C260" s="230">
        <v>2</v>
      </c>
      <c r="D260" s="230">
        <v>2</v>
      </c>
      <c r="E260" s="229" t="s">
        <v>99</v>
      </c>
      <c r="F260" s="229" t="s">
        <v>11</v>
      </c>
      <c r="G260" s="229" t="s">
        <v>11</v>
      </c>
      <c r="H260" s="277">
        <v>50000000</v>
      </c>
      <c r="I260" s="230" t="s">
        <v>11</v>
      </c>
      <c r="J260" s="230" t="s">
        <v>11</v>
      </c>
      <c r="K260" s="278">
        <v>50000000</v>
      </c>
    </row>
    <row r="261" spans="1:11" s="161" customFormat="1" ht="19.5" x14ac:dyDescent="0.4">
      <c r="A261" s="155" t="s">
        <v>138</v>
      </c>
      <c r="B261" s="229"/>
      <c r="C261" s="230"/>
      <c r="D261" s="230"/>
      <c r="E261" s="229"/>
      <c r="F261" s="229"/>
      <c r="G261" s="229"/>
      <c r="H261" s="277"/>
      <c r="I261" s="230"/>
      <c r="J261" s="230"/>
      <c r="K261" s="278"/>
    </row>
    <row r="262" spans="1:11" s="161" customFormat="1" ht="19.5" x14ac:dyDescent="0.4">
      <c r="A262" s="156" t="s">
        <v>1071</v>
      </c>
      <c r="B262" s="229">
        <v>1.5</v>
      </c>
      <c r="C262" s="230">
        <v>2</v>
      </c>
      <c r="D262" s="230">
        <v>2</v>
      </c>
      <c r="E262" s="229" t="s">
        <v>99</v>
      </c>
      <c r="F262" s="229" t="s">
        <v>11</v>
      </c>
      <c r="G262" s="229" t="s">
        <v>11</v>
      </c>
      <c r="H262" s="277">
        <v>30000000</v>
      </c>
      <c r="I262" s="230" t="s">
        <v>11</v>
      </c>
      <c r="J262" s="230" t="s">
        <v>11</v>
      </c>
      <c r="K262" s="278">
        <v>30000000</v>
      </c>
    </row>
    <row r="263" spans="1:11" s="161" customFormat="1" ht="19.5" x14ac:dyDescent="0.4">
      <c r="A263" s="155" t="s">
        <v>139</v>
      </c>
      <c r="B263" s="229"/>
      <c r="C263" s="230"/>
      <c r="D263" s="230"/>
      <c r="E263" s="229"/>
      <c r="F263" s="229"/>
      <c r="G263" s="229"/>
      <c r="H263" s="277"/>
      <c r="I263" s="230"/>
      <c r="J263" s="230"/>
      <c r="K263" s="278"/>
    </row>
    <row r="264" spans="1:11" s="161" customFormat="1" ht="19.5" x14ac:dyDescent="0.4">
      <c r="A264" s="156" t="s">
        <v>1072</v>
      </c>
      <c r="B264" s="229">
        <v>1.5</v>
      </c>
      <c r="C264" s="230">
        <v>2</v>
      </c>
      <c r="D264" s="230">
        <v>2</v>
      </c>
      <c r="E264" s="229" t="s">
        <v>99</v>
      </c>
      <c r="F264" s="229" t="s">
        <v>11</v>
      </c>
      <c r="G264" s="229" t="s">
        <v>11</v>
      </c>
      <c r="H264" s="277">
        <v>80000000</v>
      </c>
      <c r="I264" s="230" t="s">
        <v>11</v>
      </c>
      <c r="J264" s="230" t="s">
        <v>11</v>
      </c>
      <c r="K264" s="278">
        <v>80000000</v>
      </c>
    </row>
    <row r="265" spans="1:11" s="161" customFormat="1" ht="19.5" x14ac:dyDescent="0.4">
      <c r="A265" s="155" t="s">
        <v>111</v>
      </c>
      <c r="B265" s="229"/>
      <c r="C265" s="230"/>
      <c r="D265" s="230"/>
      <c r="E265" s="229"/>
      <c r="F265" s="229"/>
      <c r="G265" s="229"/>
      <c r="H265" s="277"/>
      <c r="I265" s="230"/>
      <c r="J265" s="230"/>
      <c r="K265" s="278"/>
    </row>
    <row r="266" spans="1:11" s="161" customFormat="1" ht="19.5" x14ac:dyDescent="0.4">
      <c r="A266" s="156" t="s">
        <v>1073</v>
      </c>
      <c r="B266" s="229">
        <v>1.5</v>
      </c>
      <c r="C266" s="230">
        <v>2</v>
      </c>
      <c r="D266" s="230">
        <v>2</v>
      </c>
      <c r="E266" s="229" t="s">
        <v>99</v>
      </c>
      <c r="F266" s="229" t="s">
        <v>11</v>
      </c>
      <c r="G266" s="229" t="s">
        <v>11</v>
      </c>
      <c r="H266" s="277">
        <v>80000000</v>
      </c>
      <c r="I266" s="230" t="s">
        <v>11</v>
      </c>
      <c r="J266" s="230" t="s">
        <v>11</v>
      </c>
      <c r="K266" s="278">
        <v>80000000</v>
      </c>
    </row>
    <row r="267" spans="1:11" s="161" customFormat="1" ht="19.5" x14ac:dyDescent="0.4">
      <c r="A267" s="155" t="s">
        <v>140</v>
      </c>
      <c r="B267" s="229"/>
      <c r="C267" s="230"/>
      <c r="D267" s="230"/>
      <c r="E267" s="229"/>
      <c r="F267" s="229"/>
      <c r="G267" s="229"/>
      <c r="H267" s="277"/>
      <c r="I267" s="230"/>
      <c r="J267" s="230"/>
      <c r="K267" s="278"/>
    </row>
    <row r="268" spans="1:11" s="161" customFormat="1" ht="19.5" x14ac:dyDescent="0.4">
      <c r="A268" s="156" t="s">
        <v>1074</v>
      </c>
      <c r="B268" s="229">
        <v>1.5</v>
      </c>
      <c r="C268" s="230">
        <v>2</v>
      </c>
      <c r="D268" s="230">
        <v>2</v>
      </c>
      <c r="E268" s="229" t="s">
        <v>99</v>
      </c>
      <c r="F268" s="229" t="s">
        <v>11</v>
      </c>
      <c r="G268" s="229" t="s">
        <v>11</v>
      </c>
      <c r="H268" s="277">
        <v>20000000</v>
      </c>
      <c r="I268" s="230" t="s">
        <v>11</v>
      </c>
      <c r="J268" s="230" t="s">
        <v>11</v>
      </c>
      <c r="K268" s="278">
        <v>20000000</v>
      </c>
    </row>
    <row r="269" spans="1:11" s="161" customFormat="1" ht="19.5" x14ac:dyDescent="0.4">
      <c r="A269" s="155" t="s">
        <v>141</v>
      </c>
      <c r="B269" s="229"/>
      <c r="C269" s="230"/>
      <c r="D269" s="230"/>
      <c r="E269" s="229"/>
      <c r="F269" s="229"/>
      <c r="G269" s="229"/>
      <c r="H269" s="277"/>
      <c r="I269" s="230"/>
      <c r="J269" s="230"/>
      <c r="K269" s="278"/>
    </row>
    <row r="270" spans="1:11" s="161" customFormat="1" ht="19.5" x14ac:dyDescent="0.4">
      <c r="A270" s="156" t="s">
        <v>1282</v>
      </c>
      <c r="B270" s="229">
        <v>1.5</v>
      </c>
      <c r="C270" s="230">
        <v>2</v>
      </c>
      <c r="D270" s="230">
        <v>2</v>
      </c>
      <c r="E270" s="229" t="s">
        <v>99</v>
      </c>
      <c r="F270" s="229" t="s">
        <v>11</v>
      </c>
      <c r="G270" s="229" t="s">
        <v>11</v>
      </c>
      <c r="H270" s="277">
        <v>20000000</v>
      </c>
      <c r="I270" s="230" t="s">
        <v>11</v>
      </c>
      <c r="J270" s="230" t="s">
        <v>11</v>
      </c>
      <c r="K270" s="278">
        <v>20000000</v>
      </c>
    </row>
    <row r="271" spans="1:11" s="161" customFormat="1" ht="19.5" x14ac:dyDescent="0.4">
      <c r="A271" s="155" t="s">
        <v>142</v>
      </c>
      <c r="B271" s="229"/>
      <c r="C271" s="230"/>
      <c r="D271" s="230"/>
      <c r="E271" s="229"/>
      <c r="F271" s="229"/>
      <c r="G271" s="229"/>
      <c r="H271" s="277"/>
      <c r="I271" s="230"/>
      <c r="J271" s="230"/>
      <c r="K271" s="278"/>
    </row>
    <row r="272" spans="1:11" s="161" customFormat="1" ht="19.5" x14ac:dyDescent="0.4">
      <c r="A272" s="156" t="s">
        <v>1283</v>
      </c>
      <c r="B272" s="229">
        <v>1.5</v>
      </c>
      <c r="C272" s="230">
        <v>2</v>
      </c>
      <c r="D272" s="230">
        <v>2</v>
      </c>
      <c r="E272" s="229" t="s">
        <v>99</v>
      </c>
      <c r="F272" s="229" t="s">
        <v>11</v>
      </c>
      <c r="G272" s="229" t="s">
        <v>11</v>
      </c>
      <c r="H272" s="277">
        <v>16000000</v>
      </c>
      <c r="I272" s="230" t="s">
        <v>11</v>
      </c>
      <c r="J272" s="230" t="s">
        <v>11</v>
      </c>
      <c r="K272" s="278">
        <v>16000000</v>
      </c>
    </row>
    <row r="273" spans="1:11" s="161" customFormat="1" ht="19.5" x14ac:dyDescent="0.4">
      <c r="A273" s="155" t="s">
        <v>143</v>
      </c>
      <c r="B273" s="229"/>
      <c r="C273" s="230"/>
      <c r="D273" s="230"/>
      <c r="E273" s="229"/>
      <c r="F273" s="229"/>
      <c r="G273" s="229"/>
      <c r="H273" s="277"/>
      <c r="I273" s="230"/>
      <c r="J273" s="230"/>
      <c r="K273" s="278"/>
    </row>
    <row r="274" spans="1:11" s="161" customFormat="1" ht="19.5" x14ac:dyDescent="0.4">
      <c r="A274" s="156" t="s">
        <v>1284</v>
      </c>
      <c r="B274" s="229">
        <v>1.5</v>
      </c>
      <c r="C274" s="230">
        <v>2</v>
      </c>
      <c r="D274" s="230">
        <v>2</v>
      </c>
      <c r="E274" s="229" t="s">
        <v>99</v>
      </c>
      <c r="F274" s="229" t="s">
        <v>11</v>
      </c>
      <c r="G274" s="229" t="s">
        <v>11</v>
      </c>
      <c r="H274" s="277">
        <v>50000000</v>
      </c>
      <c r="I274" s="230" t="s">
        <v>11</v>
      </c>
      <c r="J274" s="230" t="s">
        <v>11</v>
      </c>
      <c r="K274" s="278">
        <v>50000000</v>
      </c>
    </row>
    <row r="275" spans="1:11" s="161" customFormat="1" ht="39" x14ac:dyDescent="0.4">
      <c r="A275" s="155" t="s">
        <v>144</v>
      </c>
      <c r="B275" s="229"/>
      <c r="C275" s="230"/>
      <c r="D275" s="230"/>
      <c r="E275" s="229"/>
      <c r="F275" s="229"/>
      <c r="G275" s="229"/>
      <c r="H275" s="277"/>
      <c r="I275" s="230"/>
      <c r="J275" s="230"/>
      <c r="K275" s="278"/>
    </row>
    <row r="276" spans="1:11" s="161" customFormat="1" ht="19.5" x14ac:dyDescent="0.4">
      <c r="A276" s="156" t="s">
        <v>1285</v>
      </c>
      <c r="B276" s="229">
        <v>1.5</v>
      </c>
      <c r="C276" s="230">
        <v>2</v>
      </c>
      <c r="D276" s="230">
        <v>2</v>
      </c>
      <c r="E276" s="229" t="s">
        <v>99</v>
      </c>
      <c r="F276" s="229" t="s">
        <v>11</v>
      </c>
      <c r="G276" s="229" t="s">
        <v>11</v>
      </c>
      <c r="H276" s="277">
        <v>50000000</v>
      </c>
      <c r="I276" s="230" t="s">
        <v>11</v>
      </c>
      <c r="J276" s="230" t="s">
        <v>11</v>
      </c>
      <c r="K276" s="278">
        <v>50000000</v>
      </c>
    </row>
    <row r="277" spans="1:11" s="161" customFormat="1" ht="39" x14ac:dyDescent="0.4">
      <c r="A277" s="155" t="s">
        <v>145</v>
      </c>
      <c r="B277" s="229"/>
      <c r="C277" s="230"/>
      <c r="D277" s="230"/>
      <c r="E277" s="229"/>
      <c r="F277" s="229"/>
      <c r="G277" s="229"/>
      <c r="H277" s="277"/>
      <c r="I277" s="230"/>
      <c r="J277" s="230"/>
      <c r="K277" s="278"/>
    </row>
    <row r="278" spans="1:11" s="161" customFormat="1" ht="19.5" x14ac:dyDescent="0.4">
      <c r="A278" s="156" t="s">
        <v>146</v>
      </c>
      <c r="B278" s="229"/>
      <c r="C278" s="230"/>
      <c r="D278" s="230"/>
      <c r="E278" s="230"/>
      <c r="F278" s="229" t="s">
        <v>11</v>
      </c>
      <c r="G278" s="229" t="s">
        <v>11</v>
      </c>
      <c r="H278" s="276">
        <f>SUM(H280:H285)</f>
        <v>190000000</v>
      </c>
      <c r="I278" s="233" t="s">
        <v>11</v>
      </c>
      <c r="J278" s="233" t="s">
        <v>11</v>
      </c>
      <c r="K278" s="276">
        <f>SUM(K280:K285)</f>
        <v>190000000</v>
      </c>
    </row>
    <row r="279" spans="1:11" s="161" customFormat="1" ht="39" x14ac:dyDescent="0.4">
      <c r="A279" s="197" t="s">
        <v>147</v>
      </c>
      <c r="B279" s="229"/>
      <c r="C279" s="230"/>
      <c r="D279" s="230"/>
      <c r="E279" s="230"/>
      <c r="F279" s="229"/>
      <c r="G279" s="229"/>
      <c r="H279" s="232"/>
      <c r="I279" s="233"/>
      <c r="J279" s="233"/>
      <c r="K279" s="232"/>
    </row>
    <row r="280" spans="1:11" s="161" customFormat="1" ht="19.5" customHeight="1" x14ac:dyDescent="0.4">
      <c r="A280" s="156" t="s">
        <v>1286</v>
      </c>
      <c r="B280" s="229">
        <v>1.5</v>
      </c>
      <c r="C280" s="230">
        <v>2</v>
      </c>
      <c r="D280" s="230">
        <v>2</v>
      </c>
      <c r="E280" s="229" t="s">
        <v>99</v>
      </c>
      <c r="F280" s="229" t="s">
        <v>11</v>
      </c>
      <c r="G280" s="229" t="s">
        <v>11</v>
      </c>
      <c r="H280" s="277">
        <v>80000000</v>
      </c>
      <c r="I280" s="230" t="s">
        <v>11</v>
      </c>
      <c r="J280" s="230" t="s">
        <v>11</v>
      </c>
      <c r="K280" s="278">
        <v>80000000</v>
      </c>
    </row>
    <row r="281" spans="1:11" s="161" customFormat="1" ht="19.5" x14ac:dyDescent="0.4">
      <c r="A281" s="155" t="s">
        <v>111</v>
      </c>
      <c r="B281" s="229"/>
      <c r="C281" s="230"/>
      <c r="D281" s="230"/>
      <c r="E281" s="229"/>
      <c r="F281" s="229"/>
      <c r="G281" s="229"/>
      <c r="H281" s="277"/>
      <c r="I281" s="230"/>
      <c r="J281" s="230"/>
      <c r="K281" s="278"/>
    </row>
    <row r="282" spans="1:11" s="161" customFormat="1" ht="19.5" customHeight="1" x14ac:dyDescent="0.4">
      <c r="A282" s="156" t="s">
        <v>1287</v>
      </c>
      <c r="B282" s="229">
        <v>1.5</v>
      </c>
      <c r="C282" s="230">
        <v>2</v>
      </c>
      <c r="D282" s="230">
        <v>2</v>
      </c>
      <c r="E282" s="229" t="s">
        <v>99</v>
      </c>
      <c r="F282" s="229" t="s">
        <v>11</v>
      </c>
      <c r="G282" s="229" t="s">
        <v>11</v>
      </c>
      <c r="H282" s="277">
        <v>80000000</v>
      </c>
      <c r="I282" s="230" t="s">
        <v>11</v>
      </c>
      <c r="J282" s="230" t="s">
        <v>11</v>
      </c>
      <c r="K282" s="278">
        <v>80000000</v>
      </c>
    </row>
    <row r="283" spans="1:11" s="161" customFormat="1" ht="19.5" x14ac:dyDescent="0.4">
      <c r="A283" s="155" t="s">
        <v>140</v>
      </c>
      <c r="B283" s="229"/>
      <c r="C283" s="230"/>
      <c r="D283" s="230"/>
      <c r="E283" s="229"/>
      <c r="F283" s="229"/>
      <c r="G283" s="229"/>
      <c r="H283" s="277"/>
      <c r="I283" s="230"/>
      <c r="J283" s="230"/>
      <c r="K283" s="278"/>
    </row>
    <row r="284" spans="1:11" s="161" customFormat="1" ht="19.5" customHeight="1" x14ac:dyDescent="0.4">
      <c r="A284" s="156" t="s">
        <v>1186</v>
      </c>
      <c r="B284" s="229">
        <v>1.5</v>
      </c>
      <c r="C284" s="230">
        <v>2</v>
      </c>
      <c r="D284" s="230">
        <v>2</v>
      </c>
      <c r="E284" s="229" t="s">
        <v>99</v>
      </c>
      <c r="F284" s="229" t="s">
        <v>11</v>
      </c>
      <c r="G284" s="229" t="s">
        <v>11</v>
      </c>
      <c r="H284" s="277">
        <v>30000000</v>
      </c>
      <c r="I284" s="230" t="s">
        <v>11</v>
      </c>
      <c r="J284" s="230" t="s">
        <v>11</v>
      </c>
      <c r="K284" s="278">
        <v>30000000</v>
      </c>
    </row>
    <row r="285" spans="1:11" s="161" customFormat="1" ht="19.5" x14ac:dyDescent="0.4">
      <c r="A285" s="155" t="s">
        <v>148</v>
      </c>
      <c r="B285" s="229"/>
      <c r="C285" s="230"/>
      <c r="D285" s="230"/>
      <c r="E285" s="229"/>
      <c r="F285" s="229"/>
      <c r="G285" s="229"/>
      <c r="H285" s="277"/>
      <c r="I285" s="230"/>
      <c r="J285" s="230"/>
      <c r="K285" s="278"/>
    </row>
    <row r="286" spans="1:11" s="161" customFormat="1" ht="18.75" customHeight="1" x14ac:dyDescent="0.4">
      <c r="A286" s="156" t="s">
        <v>57</v>
      </c>
      <c r="B286" s="229">
        <v>1.1000000000000001</v>
      </c>
      <c r="C286" s="230">
        <v>2</v>
      </c>
      <c r="D286" s="230">
        <v>1</v>
      </c>
      <c r="E286" s="280" t="s">
        <v>688</v>
      </c>
      <c r="F286" s="229" t="s">
        <v>11</v>
      </c>
      <c r="G286" s="229" t="s">
        <v>11</v>
      </c>
      <c r="H286" s="279" t="s">
        <v>150</v>
      </c>
      <c r="I286" s="229" t="s">
        <v>150</v>
      </c>
      <c r="J286" s="229" t="s">
        <v>150</v>
      </c>
      <c r="K286" s="230" t="s">
        <v>150</v>
      </c>
    </row>
    <row r="287" spans="1:11" s="161" customFormat="1" ht="19.5" x14ac:dyDescent="0.4">
      <c r="A287" s="197" t="s">
        <v>149</v>
      </c>
      <c r="B287" s="229"/>
      <c r="C287" s="230"/>
      <c r="D287" s="230"/>
      <c r="E287" s="281"/>
      <c r="F287" s="229"/>
      <c r="G287" s="229"/>
      <c r="H287" s="279"/>
      <c r="I287" s="229"/>
      <c r="J287" s="229"/>
      <c r="K287" s="230"/>
    </row>
    <row r="288" spans="1:11" s="161" customFormat="1" ht="19.5" x14ac:dyDescent="0.4">
      <c r="A288" s="156" t="s">
        <v>151</v>
      </c>
      <c r="B288" s="229"/>
      <c r="C288" s="230"/>
      <c r="D288" s="230"/>
      <c r="E288" s="230"/>
      <c r="F288" s="229" t="s">
        <v>11</v>
      </c>
      <c r="G288" s="229" t="s">
        <v>11</v>
      </c>
      <c r="H288" s="282">
        <f>SUM(H290:H313)</f>
        <v>556000000</v>
      </c>
      <c r="I288" s="233" t="s">
        <v>11</v>
      </c>
      <c r="J288" s="233" t="s">
        <v>11</v>
      </c>
      <c r="K288" s="282">
        <f>SUM(K290:K313)</f>
        <v>556000000</v>
      </c>
    </row>
    <row r="289" spans="1:11" s="161" customFormat="1" ht="39" x14ac:dyDescent="0.4">
      <c r="A289" s="197" t="s">
        <v>93</v>
      </c>
      <c r="B289" s="229"/>
      <c r="C289" s="230"/>
      <c r="D289" s="230"/>
      <c r="E289" s="230"/>
      <c r="F289" s="229"/>
      <c r="G289" s="229"/>
      <c r="H289" s="283"/>
      <c r="I289" s="233"/>
      <c r="J289" s="233"/>
      <c r="K289" s="283"/>
    </row>
    <row r="290" spans="1:11" s="161" customFormat="1" ht="19.5" x14ac:dyDescent="0.4">
      <c r="A290" s="156" t="s">
        <v>1095</v>
      </c>
      <c r="B290" s="229">
        <v>1.5</v>
      </c>
      <c r="C290" s="230">
        <v>2</v>
      </c>
      <c r="D290" s="230">
        <v>2</v>
      </c>
      <c r="E290" s="229" t="s">
        <v>99</v>
      </c>
      <c r="F290" s="229" t="s">
        <v>11</v>
      </c>
      <c r="G290" s="229" t="s">
        <v>11</v>
      </c>
      <c r="H290" s="277">
        <v>80000000</v>
      </c>
      <c r="I290" s="230" t="s">
        <v>11</v>
      </c>
      <c r="J290" s="230" t="s">
        <v>11</v>
      </c>
      <c r="K290" s="278">
        <v>80000000</v>
      </c>
    </row>
    <row r="291" spans="1:11" s="161" customFormat="1" ht="19.5" x14ac:dyDescent="0.4">
      <c r="A291" s="155" t="s">
        <v>111</v>
      </c>
      <c r="B291" s="229"/>
      <c r="C291" s="230"/>
      <c r="D291" s="230"/>
      <c r="E291" s="229"/>
      <c r="F291" s="229"/>
      <c r="G291" s="229"/>
      <c r="H291" s="277"/>
      <c r="I291" s="230"/>
      <c r="J291" s="230"/>
      <c r="K291" s="278"/>
    </row>
    <row r="292" spans="1:11" s="161" customFormat="1" ht="19.5" x14ac:dyDescent="0.4">
      <c r="A292" s="156" t="s">
        <v>1288</v>
      </c>
      <c r="B292" s="229">
        <v>1.5</v>
      </c>
      <c r="C292" s="230">
        <v>2</v>
      </c>
      <c r="D292" s="230">
        <v>2</v>
      </c>
      <c r="E292" s="229" t="s">
        <v>99</v>
      </c>
      <c r="F292" s="229" t="s">
        <v>11</v>
      </c>
      <c r="G292" s="229" t="s">
        <v>11</v>
      </c>
      <c r="H292" s="277">
        <v>80000000</v>
      </c>
      <c r="I292" s="230" t="s">
        <v>11</v>
      </c>
      <c r="J292" s="230" t="s">
        <v>11</v>
      </c>
      <c r="K292" s="278">
        <v>80000000</v>
      </c>
    </row>
    <row r="293" spans="1:11" s="161" customFormat="1" ht="19.5" x14ac:dyDescent="0.4">
      <c r="A293" s="155" t="s">
        <v>140</v>
      </c>
      <c r="B293" s="229"/>
      <c r="C293" s="230"/>
      <c r="D293" s="230"/>
      <c r="E293" s="229"/>
      <c r="F293" s="229"/>
      <c r="G293" s="229"/>
      <c r="H293" s="277"/>
      <c r="I293" s="230"/>
      <c r="J293" s="230"/>
      <c r="K293" s="278"/>
    </row>
    <row r="294" spans="1:11" s="161" customFormat="1" ht="19.5" x14ac:dyDescent="0.4">
      <c r="A294" s="156" t="s">
        <v>1289</v>
      </c>
      <c r="B294" s="229">
        <v>1.5</v>
      </c>
      <c r="C294" s="230">
        <v>2</v>
      </c>
      <c r="D294" s="230">
        <v>2</v>
      </c>
      <c r="E294" s="229" t="s">
        <v>99</v>
      </c>
      <c r="F294" s="229" t="s">
        <v>11</v>
      </c>
      <c r="G294" s="229" t="s">
        <v>11</v>
      </c>
      <c r="H294" s="277">
        <v>30000000</v>
      </c>
      <c r="I294" s="230" t="s">
        <v>11</v>
      </c>
      <c r="J294" s="230" t="s">
        <v>11</v>
      </c>
      <c r="K294" s="278">
        <v>30000000</v>
      </c>
    </row>
    <row r="295" spans="1:11" s="161" customFormat="1" ht="19.5" x14ac:dyDescent="0.4">
      <c r="A295" s="155" t="s">
        <v>148</v>
      </c>
      <c r="B295" s="229"/>
      <c r="C295" s="230"/>
      <c r="D295" s="230"/>
      <c r="E295" s="229"/>
      <c r="F295" s="229"/>
      <c r="G295" s="229"/>
      <c r="H295" s="277"/>
      <c r="I295" s="230"/>
      <c r="J295" s="230"/>
      <c r="K295" s="278"/>
    </row>
    <row r="296" spans="1:11" s="161" customFormat="1" ht="19.5" x14ac:dyDescent="0.4">
      <c r="A296" s="156" t="s">
        <v>1290</v>
      </c>
      <c r="B296" s="229">
        <v>1.5</v>
      </c>
      <c r="C296" s="230">
        <v>2</v>
      </c>
      <c r="D296" s="230">
        <v>2</v>
      </c>
      <c r="E296" s="229" t="s">
        <v>99</v>
      </c>
      <c r="F296" s="229" t="s">
        <v>11</v>
      </c>
      <c r="G296" s="229" t="s">
        <v>11</v>
      </c>
      <c r="H296" s="277">
        <v>50000000</v>
      </c>
      <c r="I296" s="230" t="s">
        <v>11</v>
      </c>
      <c r="J296" s="230" t="s">
        <v>11</v>
      </c>
      <c r="K296" s="278">
        <v>50000000</v>
      </c>
    </row>
    <row r="297" spans="1:11" s="161" customFormat="1" ht="19.5" x14ac:dyDescent="0.4">
      <c r="A297" s="155" t="s">
        <v>138</v>
      </c>
      <c r="B297" s="229"/>
      <c r="C297" s="230"/>
      <c r="D297" s="230"/>
      <c r="E297" s="229"/>
      <c r="F297" s="229"/>
      <c r="G297" s="229"/>
      <c r="H297" s="277"/>
      <c r="I297" s="230"/>
      <c r="J297" s="230"/>
      <c r="K297" s="278"/>
    </row>
    <row r="298" spans="1:11" s="161" customFormat="1" ht="19.5" x14ac:dyDescent="0.4">
      <c r="A298" s="156" t="s">
        <v>1291</v>
      </c>
      <c r="B298" s="229">
        <v>1.5</v>
      </c>
      <c r="C298" s="230">
        <v>2</v>
      </c>
      <c r="D298" s="230">
        <v>2</v>
      </c>
      <c r="E298" s="229" t="s">
        <v>99</v>
      </c>
      <c r="F298" s="229" t="s">
        <v>11</v>
      </c>
      <c r="G298" s="229" t="s">
        <v>11</v>
      </c>
      <c r="H298" s="277">
        <v>30000000</v>
      </c>
      <c r="I298" s="229" t="s">
        <v>11</v>
      </c>
      <c r="J298" s="229" t="s">
        <v>11</v>
      </c>
      <c r="K298" s="278">
        <v>30000000</v>
      </c>
    </row>
    <row r="299" spans="1:11" s="161" customFormat="1" ht="19.5" x14ac:dyDescent="0.4">
      <c r="A299" s="155" t="s">
        <v>139</v>
      </c>
      <c r="B299" s="229"/>
      <c r="C299" s="230"/>
      <c r="D299" s="230"/>
      <c r="E299" s="229"/>
      <c r="F299" s="229"/>
      <c r="G299" s="229"/>
      <c r="H299" s="277"/>
      <c r="I299" s="229"/>
      <c r="J299" s="229"/>
      <c r="K299" s="278"/>
    </row>
    <row r="300" spans="1:11" s="161" customFormat="1" ht="19.5" x14ac:dyDescent="0.4">
      <c r="A300" s="156" t="s">
        <v>1292</v>
      </c>
      <c r="B300" s="229">
        <v>1.5</v>
      </c>
      <c r="C300" s="230">
        <v>2</v>
      </c>
      <c r="D300" s="230">
        <v>2</v>
      </c>
      <c r="E300" s="229" t="s">
        <v>99</v>
      </c>
      <c r="F300" s="229" t="s">
        <v>11</v>
      </c>
      <c r="G300" s="229" t="s">
        <v>11</v>
      </c>
      <c r="H300" s="277">
        <v>20000000</v>
      </c>
      <c r="I300" s="229" t="s">
        <v>11</v>
      </c>
      <c r="J300" s="229" t="s">
        <v>11</v>
      </c>
      <c r="K300" s="278">
        <v>20000000</v>
      </c>
    </row>
    <row r="301" spans="1:11" s="161" customFormat="1" ht="19.5" x14ac:dyDescent="0.4">
      <c r="A301" s="155" t="s">
        <v>141</v>
      </c>
      <c r="B301" s="229"/>
      <c r="C301" s="230"/>
      <c r="D301" s="230"/>
      <c r="E301" s="229"/>
      <c r="F301" s="229"/>
      <c r="G301" s="229"/>
      <c r="H301" s="277"/>
      <c r="I301" s="229"/>
      <c r="J301" s="229"/>
      <c r="K301" s="278"/>
    </row>
    <row r="302" spans="1:11" s="161" customFormat="1" ht="19.5" x14ac:dyDescent="0.4">
      <c r="A302" s="156" t="s">
        <v>1293</v>
      </c>
      <c r="B302" s="229">
        <v>1.5</v>
      </c>
      <c r="C302" s="230">
        <v>2</v>
      </c>
      <c r="D302" s="230">
        <v>2</v>
      </c>
      <c r="E302" s="229" t="s">
        <v>99</v>
      </c>
      <c r="F302" s="229" t="s">
        <v>11</v>
      </c>
      <c r="G302" s="229" t="s">
        <v>11</v>
      </c>
      <c r="H302" s="277">
        <v>20000000</v>
      </c>
      <c r="I302" s="229" t="s">
        <v>11</v>
      </c>
      <c r="J302" s="229" t="s">
        <v>11</v>
      </c>
      <c r="K302" s="278">
        <v>20000000</v>
      </c>
    </row>
    <row r="303" spans="1:11" s="161" customFormat="1" ht="19.5" x14ac:dyDescent="0.4">
      <c r="A303" s="155" t="s">
        <v>152</v>
      </c>
      <c r="B303" s="229"/>
      <c r="C303" s="230"/>
      <c r="D303" s="230"/>
      <c r="E303" s="229"/>
      <c r="F303" s="229"/>
      <c r="G303" s="229"/>
      <c r="H303" s="277"/>
      <c r="I303" s="229"/>
      <c r="J303" s="229"/>
      <c r="K303" s="278"/>
    </row>
    <row r="304" spans="1:11" s="161" customFormat="1" ht="19.5" x14ac:dyDescent="0.4">
      <c r="A304" s="156" t="s">
        <v>1294</v>
      </c>
      <c r="B304" s="229">
        <v>1.5</v>
      </c>
      <c r="C304" s="230">
        <v>2</v>
      </c>
      <c r="D304" s="230">
        <v>2</v>
      </c>
      <c r="E304" s="229" t="s">
        <v>99</v>
      </c>
      <c r="F304" s="229" t="s">
        <v>11</v>
      </c>
      <c r="G304" s="229" t="s">
        <v>11</v>
      </c>
      <c r="H304" s="277">
        <v>16000000</v>
      </c>
      <c r="I304" s="229" t="s">
        <v>11</v>
      </c>
      <c r="J304" s="229" t="s">
        <v>11</v>
      </c>
      <c r="K304" s="278">
        <v>16000000</v>
      </c>
    </row>
    <row r="305" spans="1:11" s="161" customFormat="1" ht="19.5" x14ac:dyDescent="0.4">
      <c r="A305" s="155" t="s">
        <v>143</v>
      </c>
      <c r="B305" s="229"/>
      <c r="C305" s="230"/>
      <c r="D305" s="230"/>
      <c r="E305" s="229"/>
      <c r="F305" s="229"/>
      <c r="G305" s="229"/>
      <c r="H305" s="277"/>
      <c r="I305" s="229"/>
      <c r="J305" s="229"/>
      <c r="K305" s="278"/>
    </row>
    <row r="306" spans="1:11" s="161" customFormat="1" ht="19.5" x14ac:dyDescent="0.4">
      <c r="A306" s="156" t="s">
        <v>1295</v>
      </c>
      <c r="B306" s="229">
        <v>1.5</v>
      </c>
      <c r="C306" s="230">
        <v>2</v>
      </c>
      <c r="D306" s="230">
        <v>2</v>
      </c>
      <c r="E306" s="229" t="s">
        <v>99</v>
      </c>
      <c r="F306" s="229" t="s">
        <v>11</v>
      </c>
      <c r="G306" s="229" t="s">
        <v>11</v>
      </c>
      <c r="H306" s="277">
        <v>50000000</v>
      </c>
      <c r="I306" s="229" t="s">
        <v>11</v>
      </c>
      <c r="J306" s="229" t="s">
        <v>11</v>
      </c>
      <c r="K306" s="278">
        <v>50000000</v>
      </c>
    </row>
    <row r="307" spans="1:11" s="161" customFormat="1" ht="39" x14ac:dyDescent="0.4">
      <c r="A307" s="155" t="s">
        <v>153</v>
      </c>
      <c r="B307" s="229"/>
      <c r="C307" s="230"/>
      <c r="D307" s="230"/>
      <c r="E307" s="229"/>
      <c r="F307" s="229"/>
      <c r="G307" s="229"/>
      <c r="H307" s="277"/>
      <c r="I307" s="229"/>
      <c r="J307" s="229"/>
      <c r="K307" s="278"/>
    </row>
    <row r="308" spans="1:11" s="161" customFormat="1" ht="19.5" x14ac:dyDescent="0.4">
      <c r="A308" s="156" t="s">
        <v>1296</v>
      </c>
      <c r="B308" s="229">
        <v>1.5</v>
      </c>
      <c r="C308" s="230">
        <v>2</v>
      </c>
      <c r="D308" s="230">
        <v>2</v>
      </c>
      <c r="E308" s="229" t="s">
        <v>99</v>
      </c>
      <c r="F308" s="229" t="s">
        <v>11</v>
      </c>
      <c r="G308" s="229" t="s">
        <v>11</v>
      </c>
      <c r="H308" s="277">
        <v>80000000</v>
      </c>
      <c r="I308" s="229" t="s">
        <v>11</v>
      </c>
      <c r="J308" s="229" t="s">
        <v>11</v>
      </c>
      <c r="K308" s="278">
        <v>80000000</v>
      </c>
    </row>
    <row r="309" spans="1:11" s="161" customFormat="1" ht="39" x14ac:dyDescent="0.4">
      <c r="A309" s="155" t="s">
        <v>127</v>
      </c>
      <c r="B309" s="229"/>
      <c r="C309" s="230"/>
      <c r="D309" s="230"/>
      <c r="E309" s="229"/>
      <c r="F309" s="229"/>
      <c r="G309" s="229"/>
      <c r="H309" s="277"/>
      <c r="I309" s="229"/>
      <c r="J309" s="229"/>
      <c r="K309" s="278"/>
    </row>
    <row r="310" spans="1:11" s="161" customFormat="1" ht="19.5" x14ac:dyDescent="0.4">
      <c r="A310" s="156" t="s">
        <v>1297</v>
      </c>
      <c r="B310" s="229">
        <v>1.5</v>
      </c>
      <c r="C310" s="230">
        <v>2</v>
      </c>
      <c r="D310" s="230">
        <v>2</v>
      </c>
      <c r="E310" s="229" t="s">
        <v>99</v>
      </c>
      <c r="F310" s="229" t="s">
        <v>11</v>
      </c>
      <c r="G310" s="229" t="s">
        <v>11</v>
      </c>
      <c r="H310" s="277">
        <v>50000000</v>
      </c>
      <c r="I310" s="229" t="s">
        <v>11</v>
      </c>
      <c r="J310" s="229" t="s">
        <v>11</v>
      </c>
      <c r="K310" s="278">
        <v>50000000</v>
      </c>
    </row>
    <row r="311" spans="1:11" s="161" customFormat="1" ht="39" x14ac:dyDescent="0.4">
      <c r="A311" s="155" t="s">
        <v>1169</v>
      </c>
      <c r="B311" s="229"/>
      <c r="C311" s="230"/>
      <c r="D311" s="230"/>
      <c r="E311" s="229"/>
      <c r="F311" s="229"/>
      <c r="G311" s="229"/>
      <c r="H311" s="277"/>
      <c r="I311" s="229"/>
      <c r="J311" s="229"/>
      <c r="K311" s="278"/>
    </row>
    <row r="312" spans="1:11" s="161" customFormat="1" ht="19.5" x14ac:dyDescent="0.4">
      <c r="A312" s="156" t="s">
        <v>1298</v>
      </c>
      <c r="B312" s="229">
        <v>1.5</v>
      </c>
      <c r="C312" s="230">
        <v>2</v>
      </c>
      <c r="D312" s="230">
        <v>2</v>
      </c>
      <c r="E312" s="229" t="s">
        <v>99</v>
      </c>
      <c r="F312" s="229" t="s">
        <v>11</v>
      </c>
      <c r="G312" s="229" t="s">
        <v>11</v>
      </c>
      <c r="H312" s="277">
        <v>50000000</v>
      </c>
      <c r="I312" s="229" t="s">
        <v>11</v>
      </c>
      <c r="J312" s="229" t="s">
        <v>11</v>
      </c>
      <c r="K312" s="278">
        <v>50000000</v>
      </c>
    </row>
    <row r="313" spans="1:11" s="161" customFormat="1" ht="39" x14ac:dyDescent="0.4">
      <c r="A313" s="155" t="s">
        <v>145</v>
      </c>
      <c r="B313" s="229"/>
      <c r="C313" s="230"/>
      <c r="D313" s="230"/>
      <c r="E313" s="229"/>
      <c r="F313" s="229"/>
      <c r="G313" s="229"/>
      <c r="H313" s="277"/>
      <c r="I313" s="229"/>
      <c r="J313" s="229"/>
      <c r="K313" s="278"/>
    </row>
    <row r="314" spans="1:11" s="161" customFormat="1" ht="19.5" x14ac:dyDescent="0.4">
      <c r="A314" s="156" t="s">
        <v>67</v>
      </c>
      <c r="B314" s="229">
        <v>1.6</v>
      </c>
      <c r="C314" s="230">
        <v>2</v>
      </c>
      <c r="D314" s="230">
        <v>1</v>
      </c>
      <c r="E314" s="229" t="s">
        <v>99</v>
      </c>
      <c r="F314" s="229" t="s">
        <v>11</v>
      </c>
      <c r="G314" s="229" t="s">
        <v>11</v>
      </c>
      <c r="H314" s="276">
        <v>50000000</v>
      </c>
      <c r="I314" s="232" t="s">
        <v>11</v>
      </c>
      <c r="J314" s="232" t="s">
        <v>11</v>
      </c>
      <c r="K314" s="231">
        <v>50000000</v>
      </c>
    </row>
    <row r="315" spans="1:11" s="161" customFormat="1" ht="39" x14ac:dyDescent="0.4">
      <c r="A315" s="197" t="s">
        <v>154</v>
      </c>
      <c r="B315" s="229"/>
      <c r="C315" s="230"/>
      <c r="D315" s="230"/>
      <c r="E315" s="229"/>
      <c r="F315" s="229"/>
      <c r="G315" s="229"/>
      <c r="H315" s="276"/>
      <c r="I315" s="232"/>
      <c r="J315" s="232"/>
      <c r="K315" s="231"/>
    </row>
    <row r="316" spans="1:11" s="161" customFormat="1" ht="19.5" x14ac:dyDescent="0.4">
      <c r="A316" s="156" t="s">
        <v>75</v>
      </c>
      <c r="B316" s="229">
        <v>1.6</v>
      </c>
      <c r="C316" s="230">
        <v>2</v>
      </c>
      <c r="D316" s="230">
        <v>1</v>
      </c>
      <c r="E316" s="229" t="s">
        <v>99</v>
      </c>
      <c r="F316" s="229" t="s">
        <v>11</v>
      </c>
      <c r="G316" s="229" t="s">
        <v>11</v>
      </c>
      <c r="H316" s="276">
        <v>200000000</v>
      </c>
      <c r="I316" s="232" t="s">
        <v>11</v>
      </c>
      <c r="J316" s="232" t="s">
        <v>11</v>
      </c>
      <c r="K316" s="231">
        <v>200000000</v>
      </c>
    </row>
    <row r="317" spans="1:11" s="161" customFormat="1" ht="39" x14ac:dyDescent="0.4">
      <c r="A317" s="197" t="s">
        <v>155</v>
      </c>
      <c r="B317" s="229"/>
      <c r="C317" s="230"/>
      <c r="D317" s="230"/>
      <c r="E317" s="229"/>
      <c r="F317" s="229"/>
      <c r="G317" s="229"/>
      <c r="H317" s="276"/>
      <c r="I317" s="232"/>
      <c r="J317" s="232"/>
      <c r="K317" s="231"/>
    </row>
    <row r="318" spans="1:11" s="161" customFormat="1" ht="19.5" x14ac:dyDescent="0.4">
      <c r="A318" s="156" t="s">
        <v>81</v>
      </c>
      <c r="B318" s="229"/>
      <c r="C318" s="230"/>
      <c r="D318" s="230"/>
      <c r="E318" s="229"/>
      <c r="F318" s="229" t="s">
        <v>11</v>
      </c>
      <c r="G318" s="229" t="s">
        <v>11</v>
      </c>
      <c r="H318" s="276">
        <f>SUM(H320:H337)</f>
        <v>2453000000</v>
      </c>
      <c r="I318" s="232" t="s">
        <v>11</v>
      </c>
      <c r="J318" s="232" t="s">
        <v>11</v>
      </c>
      <c r="K318" s="276">
        <f>SUM(K320:K337)</f>
        <v>2453000000</v>
      </c>
    </row>
    <row r="319" spans="1:11" s="161" customFormat="1" ht="39" x14ac:dyDescent="0.4">
      <c r="A319" s="197" t="s">
        <v>156</v>
      </c>
      <c r="B319" s="229"/>
      <c r="C319" s="230"/>
      <c r="D319" s="230"/>
      <c r="E319" s="229"/>
      <c r="F319" s="229"/>
      <c r="G319" s="229"/>
      <c r="H319" s="232"/>
      <c r="I319" s="232"/>
      <c r="J319" s="232"/>
      <c r="K319" s="232"/>
    </row>
    <row r="320" spans="1:11" s="161" customFormat="1" ht="19.5" x14ac:dyDescent="0.4">
      <c r="A320" s="156" t="s">
        <v>1203</v>
      </c>
      <c r="B320" s="229">
        <v>1.5</v>
      </c>
      <c r="C320" s="230">
        <v>2</v>
      </c>
      <c r="D320" s="230">
        <v>2</v>
      </c>
      <c r="E320" s="229" t="s">
        <v>99</v>
      </c>
      <c r="F320" s="229" t="s">
        <v>11</v>
      </c>
      <c r="G320" s="229" t="s">
        <v>11</v>
      </c>
      <c r="H320" s="277">
        <v>100000000</v>
      </c>
      <c r="I320" s="229" t="s">
        <v>11</v>
      </c>
      <c r="J320" s="229" t="s">
        <v>11</v>
      </c>
      <c r="K320" s="278">
        <v>100000000</v>
      </c>
    </row>
    <row r="321" spans="1:11" s="161" customFormat="1" ht="19.5" x14ac:dyDescent="0.4">
      <c r="A321" s="155" t="s">
        <v>157</v>
      </c>
      <c r="B321" s="229"/>
      <c r="C321" s="230"/>
      <c r="D321" s="230"/>
      <c r="E321" s="229"/>
      <c r="F321" s="229"/>
      <c r="G321" s="229"/>
      <c r="H321" s="277"/>
      <c r="I321" s="229"/>
      <c r="J321" s="229"/>
      <c r="K321" s="278"/>
    </row>
    <row r="322" spans="1:11" s="161" customFormat="1" ht="19.5" x14ac:dyDescent="0.4">
      <c r="A322" s="156" t="s">
        <v>1204</v>
      </c>
      <c r="B322" s="229">
        <v>1.5</v>
      </c>
      <c r="C322" s="230">
        <v>2</v>
      </c>
      <c r="D322" s="230">
        <v>2</v>
      </c>
      <c r="E322" s="229" t="s">
        <v>99</v>
      </c>
      <c r="F322" s="229" t="s">
        <v>11</v>
      </c>
      <c r="G322" s="229" t="s">
        <v>11</v>
      </c>
      <c r="H322" s="277">
        <v>225000000</v>
      </c>
      <c r="I322" s="229" t="s">
        <v>11</v>
      </c>
      <c r="J322" s="229" t="s">
        <v>11</v>
      </c>
      <c r="K322" s="277">
        <v>225000000</v>
      </c>
    </row>
    <row r="323" spans="1:11" s="161" customFormat="1" ht="17.25" customHeight="1" x14ac:dyDescent="0.4">
      <c r="A323" s="198" t="s">
        <v>158</v>
      </c>
      <c r="B323" s="229"/>
      <c r="C323" s="230"/>
      <c r="D323" s="230"/>
      <c r="E323" s="229"/>
      <c r="F323" s="229"/>
      <c r="G323" s="229"/>
      <c r="H323" s="277"/>
      <c r="I323" s="229"/>
      <c r="J323" s="229"/>
      <c r="K323" s="277"/>
    </row>
    <row r="324" spans="1:11" s="161" customFormat="1" ht="19.5" x14ac:dyDescent="0.4">
      <c r="A324" s="156" t="s">
        <v>1299</v>
      </c>
      <c r="B324" s="229">
        <v>1.5</v>
      </c>
      <c r="C324" s="230">
        <v>2</v>
      </c>
      <c r="D324" s="230">
        <v>2</v>
      </c>
      <c r="E324" s="229" t="s">
        <v>99</v>
      </c>
      <c r="F324" s="229" t="s">
        <v>11</v>
      </c>
      <c r="G324" s="229" t="s">
        <v>11</v>
      </c>
      <c r="H324" s="277">
        <v>150000000</v>
      </c>
      <c r="I324" s="229" t="s">
        <v>11</v>
      </c>
      <c r="J324" s="229" t="s">
        <v>11</v>
      </c>
      <c r="K324" s="277">
        <v>150000000</v>
      </c>
    </row>
    <row r="325" spans="1:11" s="161" customFormat="1" ht="19.5" x14ac:dyDescent="0.4">
      <c r="A325" s="155" t="s">
        <v>159</v>
      </c>
      <c r="B325" s="229"/>
      <c r="C325" s="230"/>
      <c r="D325" s="230"/>
      <c r="E325" s="229"/>
      <c r="F325" s="229"/>
      <c r="G325" s="229"/>
      <c r="H325" s="277"/>
      <c r="I325" s="229"/>
      <c r="J325" s="229"/>
      <c r="K325" s="277"/>
    </row>
    <row r="326" spans="1:11" s="161" customFormat="1" ht="19.5" x14ac:dyDescent="0.4">
      <c r="A326" s="156" t="s">
        <v>1047</v>
      </c>
      <c r="B326" s="229">
        <v>1.5</v>
      </c>
      <c r="C326" s="230">
        <v>2</v>
      </c>
      <c r="D326" s="230">
        <v>2</v>
      </c>
      <c r="E326" s="229" t="s">
        <v>99</v>
      </c>
      <c r="F326" s="229" t="s">
        <v>11</v>
      </c>
      <c r="G326" s="229" t="s">
        <v>11</v>
      </c>
      <c r="H326" s="277">
        <v>150000000</v>
      </c>
      <c r="I326" s="229" t="s">
        <v>11</v>
      </c>
      <c r="J326" s="229" t="s">
        <v>11</v>
      </c>
      <c r="K326" s="277">
        <v>150000000</v>
      </c>
    </row>
    <row r="327" spans="1:11" s="161" customFormat="1" ht="39" x14ac:dyDescent="0.4">
      <c r="A327" s="155" t="s">
        <v>160</v>
      </c>
      <c r="B327" s="229"/>
      <c r="C327" s="230"/>
      <c r="D327" s="230"/>
      <c r="E327" s="229"/>
      <c r="F327" s="229"/>
      <c r="G327" s="229"/>
      <c r="H327" s="277"/>
      <c r="I327" s="229"/>
      <c r="J327" s="229"/>
      <c r="K327" s="277"/>
    </row>
    <row r="328" spans="1:11" s="161" customFormat="1" ht="19.5" x14ac:dyDescent="0.4">
      <c r="A328" s="156" t="s">
        <v>1122</v>
      </c>
      <c r="B328" s="229">
        <v>1.5</v>
      </c>
      <c r="C328" s="230">
        <v>2</v>
      </c>
      <c r="D328" s="230">
        <v>2</v>
      </c>
      <c r="E328" s="229" t="s">
        <v>99</v>
      </c>
      <c r="F328" s="229" t="s">
        <v>11</v>
      </c>
      <c r="G328" s="229" t="s">
        <v>11</v>
      </c>
      <c r="H328" s="277">
        <v>700000000</v>
      </c>
      <c r="I328" s="229" t="s">
        <v>11</v>
      </c>
      <c r="J328" s="229" t="s">
        <v>11</v>
      </c>
      <c r="K328" s="277">
        <v>700000000</v>
      </c>
    </row>
    <row r="329" spans="1:11" s="161" customFormat="1" ht="21.75" x14ac:dyDescent="0.4">
      <c r="A329" s="199" t="s">
        <v>161</v>
      </c>
      <c r="B329" s="229"/>
      <c r="C329" s="230"/>
      <c r="D329" s="230"/>
      <c r="E329" s="229"/>
      <c r="F329" s="229"/>
      <c r="G329" s="229"/>
      <c r="H329" s="277"/>
      <c r="I329" s="229"/>
      <c r="J329" s="229"/>
      <c r="K329" s="277"/>
    </row>
    <row r="330" spans="1:11" s="161" customFormat="1" ht="19.5" x14ac:dyDescent="0.4">
      <c r="A330" s="156" t="s">
        <v>845</v>
      </c>
      <c r="B330" s="229">
        <v>1.5</v>
      </c>
      <c r="C330" s="230">
        <v>2</v>
      </c>
      <c r="D330" s="230">
        <v>2</v>
      </c>
      <c r="E330" s="229" t="s">
        <v>99</v>
      </c>
      <c r="F330" s="229" t="s">
        <v>11</v>
      </c>
      <c r="G330" s="229" t="s">
        <v>11</v>
      </c>
      <c r="H330" s="277">
        <v>450000000</v>
      </c>
      <c r="I330" s="229" t="s">
        <v>11</v>
      </c>
      <c r="J330" s="229" t="s">
        <v>11</v>
      </c>
      <c r="K330" s="277">
        <v>450000000</v>
      </c>
    </row>
    <row r="331" spans="1:11" s="161" customFormat="1" ht="19.5" x14ac:dyDescent="0.4">
      <c r="A331" s="155" t="s">
        <v>162</v>
      </c>
      <c r="B331" s="229"/>
      <c r="C331" s="230"/>
      <c r="D331" s="230"/>
      <c r="E331" s="229"/>
      <c r="F331" s="229"/>
      <c r="G331" s="229"/>
      <c r="H331" s="277"/>
      <c r="I331" s="229"/>
      <c r="J331" s="229"/>
      <c r="K331" s="277"/>
    </row>
    <row r="332" spans="1:11" s="161" customFormat="1" ht="19.5" x14ac:dyDescent="0.4">
      <c r="A332" s="156" t="s">
        <v>1300</v>
      </c>
      <c r="B332" s="229">
        <v>1.5</v>
      </c>
      <c r="C332" s="230">
        <v>2</v>
      </c>
      <c r="D332" s="230">
        <v>2</v>
      </c>
      <c r="E332" s="229" t="s">
        <v>99</v>
      </c>
      <c r="F332" s="229" t="s">
        <v>11</v>
      </c>
      <c r="G332" s="229" t="s">
        <v>11</v>
      </c>
      <c r="H332" s="277">
        <v>200000000</v>
      </c>
      <c r="I332" s="229" t="s">
        <v>11</v>
      </c>
      <c r="J332" s="229" t="s">
        <v>11</v>
      </c>
      <c r="K332" s="277">
        <v>200000000</v>
      </c>
    </row>
    <row r="333" spans="1:11" s="161" customFormat="1" ht="39" x14ac:dyDescent="0.4">
      <c r="A333" s="155" t="s">
        <v>163</v>
      </c>
      <c r="B333" s="229"/>
      <c r="C333" s="230"/>
      <c r="D333" s="230"/>
      <c r="E333" s="229"/>
      <c r="F333" s="229"/>
      <c r="G333" s="229"/>
      <c r="H333" s="277"/>
      <c r="I333" s="229"/>
      <c r="J333" s="229"/>
      <c r="K333" s="277"/>
    </row>
    <row r="334" spans="1:11" s="161" customFormat="1" ht="19.5" x14ac:dyDescent="0.4">
      <c r="A334" s="156" t="s">
        <v>1301</v>
      </c>
      <c r="B334" s="229">
        <v>1.5</v>
      </c>
      <c r="C334" s="230">
        <v>2</v>
      </c>
      <c r="D334" s="230">
        <v>2</v>
      </c>
      <c r="E334" s="229" t="s">
        <v>99</v>
      </c>
      <c r="F334" s="229" t="s">
        <v>11</v>
      </c>
      <c r="G334" s="229" t="s">
        <v>11</v>
      </c>
      <c r="H334" s="277">
        <v>150000000</v>
      </c>
      <c r="I334" s="229" t="s">
        <v>11</v>
      </c>
      <c r="J334" s="229" t="s">
        <v>11</v>
      </c>
      <c r="K334" s="277">
        <v>150000000</v>
      </c>
    </row>
    <row r="335" spans="1:11" s="161" customFormat="1" ht="19.5" x14ac:dyDescent="0.4">
      <c r="A335" s="155" t="s">
        <v>664</v>
      </c>
      <c r="B335" s="229"/>
      <c r="C335" s="230"/>
      <c r="D335" s="230"/>
      <c r="E335" s="229"/>
      <c r="F335" s="229"/>
      <c r="G335" s="229"/>
      <c r="H335" s="277"/>
      <c r="I335" s="229"/>
      <c r="J335" s="229"/>
      <c r="K335" s="277"/>
    </row>
    <row r="336" spans="1:11" s="161" customFormat="1" ht="19.5" x14ac:dyDescent="0.4">
      <c r="A336" s="200" t="s">
        <v>1302</v>
      </c>
      <c r="B336" s="229">
        <v>1.5</v>
      </c>
      <c r="C336" s="230">
        <v>2</v>
      </c>
      <c r="D336" s="230">
        <v>2</v>
      </c>
      <c r="E336" s="229" t="s">
        <v>99</v>
      </c>
      <c r="F336" s="229" t="s">
        <v>11</v>
      </c>
      <c r="G336" s="229" t="s">
        <v>11</v>
      </c>
      <c r="H336" s="277">
        <v>328000000</v>
      </c>
      <c r="I336" s="229" t="s">
        <v>11</v>
      </c>
      <c r="J336" s="229" t="s">
        <v>11</v>
      </c>
      <c r="K336" s="277">
        <v>328000000</v>
      </c>
    </row>
    <row r="337" spans="1:11" s="161" customFormat="1" ht="39" x14ac:dyDescent="0.4">
      <c r="A337" s="155" t="s">
        <v>164</v>
      </c>
      <c r="B337" s="229"/>
      <c r="C337" s="230"/>
      <c r="D337" s="230"/>
      <c r="E337" s="229"/>
      <c r="F337" s="229"/>
      <c r="G337" s="229"/>
      <c r="H337" s="277"/>
      <c r="I337" s="229"/>
      <c r="J337" s="229"/>
      <c r="K337" s="277"/>
    </row>
    <row r="338" spans="1:11" s="161" customFormat="1" ht="19.5" x14ac:dyDescent="0.4">
      <c r="A338" s="156" t="s">
        <v>82</v>
      </c>
      <c r="B338" s="229">
        <v>1.1000000000000001</v>
      </c>
      <c r="C338" s="230">
        <v>2</v>
      </c>
      <c r="D338" s="230">
        <v>2</v>
      </c>
      <c r="E338" s="229" t="s">
        <v>15</v>
      </c>
      <c r="F338" s="229" t="s">
        <v>11</v>
      </c>
      <c r="G338" s="229" t="s">
        <v>11</v>
      </c>
      <c r="H338" s="277">
        <v>40000</v>
      </c>
      <c r="I338" s="277">
        <v>40000</v>
      </c>
      <c r="J338" s="277">
        <v>40000</v>
      </c>
      <c r="K338" s="277">
        <f>SUM(H338:J338)</f>
        <v>120000</v>
      </c>
    </row>
    <row r="339" spans="1:11" s="161" customFormat="1" ht="39" x14ac:dyDescent="0.4">
      <c r="A339" s="155" t="s">
        <v>179</v>
      </c>
      <c r="B339" s="229"/>
      <c r="C339" s="230"/>
      <c r="D339" s="230"/>
      <c r="E339" s="229"/>
      <c r="F339" s="229"/>
      <c r="G339" s="229"/>
      <c r="H339" s="277"/>
      <c r="I339" s="277"/>
      <c r="J339" s="277"/>
      <c r="K339" s="229"/>
    </row>
    <row r="340" spans="1:11" s="161" customFormat="1" ht="19.5" x14ac:dyDescent="0.4">
      <c r="A340" s="156" t="s">
        <v>83</v>
      </c>
      <c r="B340" s="229">
        <v>1.1000000000000001</v>
      </c>
      <c r="C340" s="230">
        <v>2</v>
      </c>
      <c r="D340" s="230">
        <v>1</v>
      </c>
      <c r="E340" s="229" t="s">
        <v>15</v>
      </c>
      <c r="F340" s="229" t="s">
        <v>11</v>
      </c>
      <c r="G340" s="229" t="s">
        <v>11</v>
      </c>
      <c r="H340" s="277">
        <v>177600</v>
      </c>
      <c r="I340" s="277">
        <v>177600</v>
      </c>
      <c r="J340" s="277">
        <v>177600</v>
      </c>
      <c r="K340" s="277">
        <f>SUM(H340:J340)</f>
        <v>532800</v>
      </c>
    </row>
    <row r="341" spans="1:11" s="161" customFormat="1" ht="39" x14ac:dyDescent="0.4">
      <c r="A341" s="155" t="s">
        <v>168</v>
      </c>
      <c r="B341" s="229"/>
      <c r="C341" s="230"/>
      <c r="D341" s="230"/>
      <c r="E341" s="229"/>
      <c r="F341" s="229"/>
      <c r="G341" s="229"/>
      <c r="H341" s="277"/>
      <c r="I341" s="277"/>
      <c r="J341" s="277"/>
      <c r="K341" s="229"/>
    </row>
    <row r="342" spans="1:11" s="161" customFormat="1" ht="19.5" x14ac:dyDescent="0.4">
      <c r="A342" s="156" t="s">
        <v>84</v>
      </c>
      <c r="B342" s="229">
        <v>1.1000000000000001</v>
      </c>
      <c r="C342" s="230">
        <v>2</v>
      </c>
      <c r="D342" s="230">
        <v>2</v>
      </c>
      <c r="E342" s="229" t="s">
        <v>15</v>
      </c>
      <c r="F342" s="229" t="s">
        <v>11</v>
      </c>
      <c r="G342" s="229" t="s">
        <v>11</v>
      </c>
      <c r="H342" s="277">
        <v>1041400</v>
      </c>
      <c r="I342" s="277">
        <v>1041400</v>
      </c>
      <c r="J342" s="277">
        <v>1041400</v>
      </c>
      <c r="K342" s="277">
        <f>SUM(H342:J342)</f>
        <v>3124200</v>
      </c>
    </row>
    <row r="343" spans="1:11" s="161" customFormat="1" ht="39" x14ac:dyDescent="0.4">
      <c r="A343" s="155" t="s">
        <v>169</v>
      </c>
      <c r="B343" s="229"/>
      <c r="C343" s="230"/>
      <c r="D343" s="230"/>
      <c r="E343" s="229"/>
      <c r="F343" s="229"/>
      <c r="G343" s="229"/>
      <c r="H343" s="277"/>
      <c r="I343" s="277"/>
      <c r="J343" s="277"/>
      <c r="K343" s="229"/>
    </row>
    <row r="344" spans="1:11" s="161" customFormat="1" ht="19.5" x14ac:dyDescent="0.4">
      <c r="A344" s="156" t="s">
        <v>86</v>
      </c>
      <c r="B344" s="229">
        <v>1.1000000000000001</v>
      </c>
      <c r="C344" s="230">
        <v>2</v>
      </c>
      <c r="D344" s="230">
        <v>1</v>
      </c>
      <c r="E344" s="229" t="s">
        <v>15</v>
      </c>
      <c r="F344" s="229" t="s">
        <v>11</v>
      </c>
      <c r="G344" s="229" t="s">
        <v>11</v>
      </c>
      <c r="H344" s="277">
        <v>570360</v>
      </c>
      <c r="I344" s="277">
        <v>570360</v>
      </c>
      <c r="J344" s="277">
        <v>570360</v>
      </c>
      <c r="K344" s="277">
        <f>SUM(H344:J344)</f>
        <v>1711080</v>
      </c>
    </row>
    <row r="345" spans="1:11" s="161" customFormat="1" ht="19.5" x14ac:dyDescent="0.4">
      <c r="A345" s="155" t="s">
        <v>170</v>
      </c>
      <c r="B345" s="229"/>
      <c r="C345" s="230"/>
      <c r="D345" s="230"/>
      <c r="E345" s="229"/>
      <c r="F345" s="229"/>
      <c r="G345" s="229"/>
      <c r="H345" s="277"/>
      <c r="I345" s="277"/>
      <c r="J345" s="277"/>
      <c r="K345" s="229"/>
    </row>
    <row r="346" spans="1:11" s="161" customFormat="1" ht="19.5" x14ac:dyDescent="0.4">
      <c r="A346" s="156" t="s">
        <v>87</v>
      </c>
      <c r="B346" s="229">
        <v>1.1000000000000001</v>
      </c>
      <c r="C346" s="230">
        <v>2</v>
      </c>
      <c r="D346" s="230">
        <v>1</v>
      </c>
      <c r="E346" s="229" t="s">
        <v>15</v>
      </c>
      <c r="F346" s="229" t="s">
        <v>11</v>
      </c>
      <c r="G346" s="229" t="s">
        <v>11</v>
      </c>
      <c r="H346" s="277">
        <v>126000</v>
      </c>
      <c r="I346" s="277">
        <v>126000</v>
      </c>
      <c r="J346" s="277">
        <v>126000</v>
      </c>
      <c r="K346" s="277">
        <f>SUM(H346:J346)</f>
        <v>378000</v>
      </c>
    </row>
    <row r="347" spans="1:11" s="161" customFormat="1" ht="19.5" x14ac:dyDescent="0.4">
      <c r="A347" s="155" t="s">
        <v>171</v>
      </c>
      <c r="B347" s="229"/>
      <c r="C347" s="230"/>
      <c r="D347" s="230"/>
      <c r="E347" s="229"/>
      <c r="F347" s="229"/>
      <c r="G347" s="229"/>
      <c r="H347" s="277"/>
      <c r="I347" s="277"/>
      <c r="J347" s="277"/>
      <c r="K347" s="229"/>
    </row>
    <row r="348" spans="1:11" s="161" customFormat="1" ht="19.5" x14ac:dyDescent="0.4">
      <c r="A348" s="156" t="s">
        <v>88</v>
      </c>
      <c r="B348" s="229">
        <v>1.1000000000000001</v>
      </c>
      <c r="C348" s="230">
        <v>2</v>
      </c>
      <c r="D348" s="230">
        <v>1</v>
      </c>
      <c r="E348" s="229" t="s">
        <v>15</v>
      </c>
      <c r="F348" s="229" t="s">
        <v>11</v>
      </c>
      <c r="G348" s="229" t="s">
        <v>11</v>
      </c>
      <c r="H348" s="277">
        <v>124000</v>
      </c>
      <c r="I348" s="277">
        <v>124000</v>
      </c>
      <c r="J348" s="277">
        <v>124000</v>
      </c>
      <c r="K348" s="277">
        <f>SUM(H348:J348)</f>
        <v>372000</v>
      </c>
    </row>
    <row r="349" spans="1:11" s="161" customFormat="1" ht="19.5" x14ac:dyDescent="0.4">
      <c r="A349" s="155" t="s">
        <v>172</v>
      </c>
      <c r="B349" s="229"/>
      <c r="C349" s="230"/>
      <c r="D349" s="230"/>
      <c r="E349" s="229"/>
      <c r="F349" s="229"/>
      <c r="G349" s="229"/>
      <c r="H349" s="277"/>
      <c r="I349" s="277"/>
      <c r="J349" s="277"/>
      <c r="K349" s="229"/>
    </row>
    <row r="350" spans="1:11" s="161" customFormat="1" ht="19.5" x14ac:dyDescent="0.4">
      <c r="A350" s="156" t="s">
        <v>89</v>
      </c>
      <c r="B350" s="229">
        <v>1.1000000000000001</v>
      </c>
      <c r="C350" s="230">
        <v>2</v>
      </c>
      <c r="D350" s="230">
        <v>1</v>
      </c>
      <c r="E350" s="229" t="s">
        <v>15</v>
      </c>
      <c r="F350" s="229" t="s">
        <v>11</v>
      </c>
      <c r="G350" s="229" t="s">
        <v>11</v>
      </c>
      <c r="H350" s="277">
        <v>220000</v>
      </c>
      <c r="I350" s="277">
        <v>220000</v>
      </c>
      <c r="J350" s="277">
        <v>220000</v>
      </c>
      <c r="K350" s="277">
        <f>SUM(H350:J350)</f>
        <v>660000</v>
      </c>
    </row>
    <row r="351" spans="1:11" s="161" customFormat="1" ht="30.75" customHeight="1" x14ac:dyDescent="0.4">
      <c r="A351" s="155" t="s">
        <v>173</v>
      </c>
      <c r="B351" s="229"/>
      <c r="C351" s="230"/>
      <c r="D351" s="230"/>
      <c r="E351" s="229"/>
      <c r="F351" s="229"/>
      <c r="G351" s="229"/>
      <c r="H351" s="277"/>
      <c r="I351" s="277"/>
      <c r="J351" s="277"/>
      <c r="K351" s="229"/>
    </row>
    <row r="352" spans="1:11" s="161" customFormat="1" ht="19.5" x14ac:dyDescent="0.4">
      <c r="A352" s="156" t="s">
        <v>90</v>
      </c>
      <c r="B352" s="229">
        <v>1.1000000000000001</v>
      </c>
      <c r="C352" s="230">
        <v>2</v>
      </c>
      <c r="D352" s="230">
        <v>1</v>
      </c>
      <c r="E352" s="229" t="s">
        <v>15</v>
      </c>
      <c r="F352" s="229" t="s">
        <v>11</v>
      </c>
      <c r="G352" s="229" t="s">
        <v>11</v>
      </c>
      <c r="H352" s="277">
        <v>119000</v>
      </c>
      <c r="I352" s="277">
        <v>119000</v>
      </c>
      <c r="J352" s="277">
        <v>119000</v>
      </c>
      <c r="K352" s="277">
        <f>SUM(H352:J352)</f>
        <v>357000</v>
      </c>
    </row>
    <row r="353" spans="1:11" s="161" customFormat="1" ht="21" customHeight="1" x14ac:dyDescent="0.4">
      <c r="A353" s="155" t="s">
        <v>175</v>
      </c>
      <c r="B353" s="229"/>
      <c r="C353" s="230"/>
      <c r="D353" s="230"/>
      <c r="E353" s="229"/>
      <c r="F353" s="229"/>
      <c r="G353" s="229"/>
      <c r="H353" s="277"/>
      <c r="I353" s="277"/>
      <c r="J353" s="277"/>
      <c r="K353" s="229"/>
    </row>
    <row r="354" spans="1:11" s="161" customFormat="1" ht="19.5" x14ac:dyDescent="0.4">
      <c r="A354" s="156" t="s">
        <v>174</v>
      </c>
      <c r="B354" s="229">
        <v>1.1000000000000001</v>
      </c>
      <c r="C354" s="230">
        <v>2</v>
      </c>
      <c r="D354" s="230">
        <v>2</v>
      </c>
      <c r="E354" s="229" t="s">
        <v>15</v>
      </c>
      <c r="F354" s="229" t="s">
        <v>11</v>
      </c>
      <c r="G354" s="229" t="s">
        <v>11</v>
      </c>
      <c r="H354" s="277">
        <v>91200</v>
      </c>
      <c r="I354" s="277">
        <v>91200</v>
      </c>
      <c r="J354" s="277">
        <v>91200</v>
      </c>
      <c r="K354" s="277">
        <f>SUM(H354:J354)</f>
        <v>273600</v>
      </c>
    </row>
    <row r="355" spans="1:11" s="161" customFormat="1" ht="19.5" x14ac:dyDescent="0.4">
      <c r="A355" s="155" t="s">
        <v>176</v>
      </c>
      <c r="B355" s="229"/>
      <c r="C355" s="230"/>
      <c r="D355" s="230"/>
      <c r="E355" s="229"/>
      <c r="F355" s="229"/>
      <c r="G355" s="229"/>
      <c r="H355" s="277"/>
      <c r="I355" s="277"/>
      <c r="J355" s="277"/>
      <c r="K355" s="229"/>
    </row>
    <row r="356" spans="1:11" s="161" customFormat="1" ht="19.5" x14ac:dyDescent="0.4">
      <c r="A356" s="156" t="s">
        <v>91</v>
      </c>
      <c r="B356" s="229">
        <v>1.1000000000000001</v>
      </c>
      <c r="C356" s="230">
        <v>2</v>
      </c>
      <c r="D356" s="230">
        <v>1</v>
      </c>
      <c r="E356" s="229" t="s">
        <v>15</v>
      </c>
      <c r="F356" s="229" t="s">
        <v>11</v>
      </c>
      <c r="G356" s="229" t="s">
        <v>11</v>
      </c>
      <c r="H356" s="277">
        <v>36000</v>
      </c>
      <c r="I356" s="277">
        <v>36000</v>
      </c>
      <c r="J356" s="277">
        <v>36000</v>
      </c>
      <c r="K356" s="277">
        <f>SUM(H356:J356)</f>
        <v>108000</v>
      </c>
    </row>
    <row r="357" spans="1:11" s="161" customFormat="1" ht="19.5" x14ac:dyDescent="0.4">
      <c r="A357" s="155" t="s">
        <v>177</v>
      </c>
      <c r="B357" s="229"/>
      <c r="C357" s="230"/>
      <c r="D357" s="230"/>
      <c r="E357" s="229"/>
      <c r="F357" s="229"/>
      <c r="G357" s="229"/>
      <c r="H357" s="277"/>
      <c r="I357" s="277"/>
      <c r="J357" s="277"/>
      <c r="K357" s="229"/>
    </row>
    <row r="358" spans="1:11" s="161" customFormat="1" ht="19.5" x14ac:dyDescent="0.4">
      <c r="A358" s="156" t="s">
        <v>92</v>
      </c>
      <c r="B358" s="229">
        <v>1.1000000000000001</v>
      </c>
      <c r="C358" s="230">
        <v>2</v>
      </c>
      <c r="D358" s="230">
        <v>1</v>
      </c>
      <c r="E358" s="229" t="s">
        <v>15</v>
      </c>
      <c r="F358" s="229" t="s">
        <v>11</v>
      </c>
      <c r="G358" s="229" t="s">
        <v>11</v>
      </c>
      <c r="H358" s="277">
        <v>40800</v>
      </c>
      <c r="I358" s="277">
        <v>40800</v>
      </c>
      <c r="J358" s="277">
        <v>40800</v>
      </c>
      <c r="K358" s="277">
        <f>SUM(H358:J358)</f>
        <v>122400</v>
      </c>
    </row>
    <row r="359" spans="1:11" s="161" customFormat="1" ht="21.75" customHeight="1" x14ac:dyDescent="0.4">
      <c r="A359" s="155" t="s">
        <v>178</v>
      </c>
      <c r="B359" s="229"/>
      <c r="C359" s="230"/>
      <c r="D359" s="230"/>
      <c r="E359" s="229"/>
      <c r="F359" s="229"/>
      <c r="G359" s="229"/>
      <c r="H359" s="277"/>
      <c r="I359" s="277"/>
      <c r="J359" s="277"/>
      <c r="K359" s="229"/>
    </row>
    <row r="360" spans="1:11" ht="24" x14ac:dyDescent="0.4">
      <c r="A360" s="153" t="s">
        <v>180</v>
      </c>
      <c r="B360" s="234" t="s">
        <v>862</v>
      </c>
      <c r="C360" s="235"/>
      <c r="D360" s="235"/>
      <c r="E360" s="236"/>
      <c r="F360" s="15"/>
      <c r="G360" s="15"/>
      <c r="H360" s="44">
        <f>SUM(H361:H366)</f>
        <v>290680000</v>
      </c>
      <c r="I360" s="43"/>
      <c r="J360" s="43"/>
      <c r="K360" s="44">
        <f>SUM(K361:K366)</f>
        <v>290680000</v>
      </c>
    </row>
    <row r="361" spans="1:11" ht="19.5" x14ac:dyDescent="0.4">
      <c r="A361" s="27" t="s">
        <v>97</v>
      </c>
      <c r="B361" s="263">
        <v>1.5</v>
      </c>
      <c r="C361" s="264">
        <v>3</v>
      </c>
      <c r="D361" s="264">
        <v>1</v>
      </c>
      <c r="E361" s="264" t="s">
        <v>182</v>
      </c>
      <c r="F361" s="264" t="s">
        <v>11</v>
      </c>
      <c r="G361" s="264" t="s">
        <v>11</v>
      </c>
      <c r="H361" s="244">
        <v>187680000</v>
      </c>
      <c r="I361" s="263" t="s">
        <v>11</v>
      </c>
      <c r="J361" s="263" t="s">
        <v>11</v>
      </c>
      <c r="K361" s="244">
        <v>187680000</v>
      </c>
    </row>
    <row r="362" spans="1:11" ht="39" x14ac:dyDescent="0.4">
      <c r="A362" s="25" t="s">
        <v>181</v>
      </c>
      <c r="B362" s="263"/>
      <c r="C362" s="264"/>
      <c r="D362" s="264"/>
      <c r="E362" s="264"/>
      <c r="F362" s="264"/>
      <c r="G362" s="264"/>
      <c r="H362" s="244"/>
      <c r="I362" s="263"/>
      <c r="J362" s="263"/>
      <c r="K362" s="244"/>
    </row>
    <row r="363" spans="1:11" ht="19.5" x14ac:dyDescent="0.4">
      <c r="A363" s="27" t="s">
        <v>100</v>
      </c>
      <c r="B363" s="263">
        <v>1.5</v>
      </c>
      <c r="C363" s="264">
        <v>3</v>
      </c>
      <c r="D363" s="264">
        <v>1</v>
      </c>
      <c r="E363" s="264" t="s">
        <v>184</v>
      </c>
      <c r="F363" s="263" t="s">
        <v>11</v>
      </c>
      <c r="G363" s="263" t="s">
        <v>11</v>
      </c>
      <c r="H363" s="244">
        <v>100000000</v>
      </c>
      <c r="I363" s="263" t="s">
        <v>11</v>
      </c>
      <c r="J363" s="263" t="s">
        <v>11</v>
      </c>
      <c r="K363" s="244">
        <v>100000000</v>
      </c>
    </row>
    <row r="364" spans="1:11" ht="19.5" x14ac:dyDescent="0.4">
      <c r="A364" s="25" t="s">
        <v>183</v>
      </c>
      <c r="B364" s="263"/>
      <c r="C364" s="264"/>
      <c r="D364" s="264"/>
      <c r="E364" s="264"/>
      <c r="F364" s="263"/>
      <c r="G364" s="263"/>
      <c r="H364" s="244"/>
      <c r="I364" s="263"/>
      <c r="J364" s="263"/>
      <c r="K364" s="244"/>
    </row>
    <row r="365" spans="1:11" ht="19.5" x14ac:dyDescent="0.4">
      <c r="A365" s="27" t="s">
        <v>19</v>
      </c>
      <c r="B365" s="263">
        <v>1.2</v>
      </c>
      <c r="C365" s="264">
        <v>3</v>
      </c>
      <c r="D365" s="264">
        <v>1</v>
      </c>
      <c r="E365" s="264" t="s">
        <v>185</v>
      </c>
      <c r="F365" s="263" t="s">
        <v>11</v>
      </c>
      <c r="G365" s="263" t="s">
        <v>11</v>
      </c>
      <c r="H365" s="244">
        <v>3000000</v>
      </c>
      <c r="I365" s="263" t="s">
        <v>11</v>
      </c>
      <c r="J365" s="263" t="s">
        <v>11</v>
      </c>
      <c r="K365" s="244">
        <v>3000000</v>
      </c>
    </row>
    <row r="366" spans="1:11" ht="58.5" x14ac:dyDescent="0.4">
      <c r="A366" s="25" t="s">
        <v>665</v>
      </c>
      <c r="B366" s="263"/>
      <c r="C366" s="264"/>
      <c r="D366" s="264"/>
      <c r="E366" s="264"/>
      <c r="F366" s="263"/>
      <c r="G366" s="263"/>
      <c r="H366" s="244"/>
      <c r="I366" s="263"/>
      <c r="J366" s="263"/>
      <c r="K366" s="244"/>
    </row>
    <row r="367" spans="1:11" ht="24" x14ac:dyDescent="0.4">
      <c r="A367" s="153" t="s">
        <v>186</v>
      </c>
      <c r="B367" s="234" t="s">
        <v>862</v>
      </c>
      <c r="C367" s="235"/>
      <c r="D367" s="235"/>
      <c r="E367" s="236"/>
      <c r="F367" s="68"/>
      <c r="G367" s="3"/>
      <c r="H367" s="105">
        <f>SUM(H368,H370,H372)</f>
        <v>4621270</v>
      </c>
      <c r="I367" s="15"/>
      <c r="J367" s="15"/>
      <c r="K367" s="105">
        <f>SUM(K368,K370,K372)</f>
        <v>4621270</v>
      </c>
    </row>
    <row r="368" spans="1:11" ht="19.5" x14ac:dyDescent="0.4">
      <c r="A368" s="27" t="s">
        <v>97</v>
      </c>
      <c r="B368" s="263">
        <v>1.7</v>
      </c>
      <c r="C368" s="264">
        <v>4</v>
      </c>
      <c r="D368" s="264">
        <v>2</v>
      </c>
      <c r="E368" s="264" t="s">
        <v>188</v>
      </c>
      <c r="F368" s="263" t="s">
        <v>11</v>
      </c>
      <c r="G368" s="263" t="s">
        <v>11</v>
      </c>
      <c r="H368" s="243">
        <v>1213920</v>
      </c>
      <c r="I368" s="263" t="s">
        <v>11</v>
      </c>
      <c r="J368" s="263" t="s">
        <v>11</v>
      </c>
      <c r="K368" s="243">
        <v>1213920</v>
      </c>
    </row>
    <row r="369" spans="1:11" ht="19.5" x14ac:dyDescent="0.4">
      <c r="A369" s="28" t="s">
        <v>187</v>
      </c>
      <c r="B369" s="263"/>
      <c r="C369" s="264"/>
      <c r="D369" s="264"/>
      <c r="E369" s="264"/>
      <c r="F369" s="263"/>
      <c r="G369" s="263"/>
      <c r="H369" s="243"/>
      <c r="I369" s="263"/>
      <c r="J369" s="263"/>
      <c r="K369" s="243"/>
    </row>
    <row r="370" spans="1:11" ht="19.5" x14ac:dyDescent="0.4">
      <c r="A370" s="27" t="s">
        <v>100</v>
      </c>
      <c r="B370" s="263">
        <v>1.7</v>
      </c>
      <c r="C370" s="264">
        <v>4</v>
      </c>
      <c r="D370" s="264">
        <v>2</v>
      </c>
      <c r="E370" s="264" t="s">
        <v>188</v>
      </c>
      <c r="F370" s="263" t="s">
        <v>11</v>
      </c>
      <c r="G370" s="263" t="s">
        <v>11</v>
      </c>
      <c r="H370" s="243">
        <v>662630</v>
      </c>
      <c r="I370" s="263" t="s">
        <v>11</v>
      </c>
      <c r="J370" s="263" t="s">
        <v>11</v>
      </c>
      <c r="K370" s="243">
        <v>662630</v>
      </c>
    </row>
    <row r="371" spans="1:11" ht="19.5" x14ac:dyDescent="0.4">
      <c r="A371" s="28" t="s">
        <v>189</v>
      </c>
      <c r="B371" s="263"/>
      <c r="C371" s="264"/>
      <c r="D371" s="264"/>
      <c r="E371" s="264"/>
      <c r="F371" s="263"/>
      <c r="G371" s="263"/>
      <c r="H371" s="243"/>
      <c r="I371" s="263"/>
      <c r="J371" s="263"/>
      <c r="K371" s="243"/>
    </row>
    <row r="372" spans="1:11" ht="19.5" x14ac:dyDescent="0.4">
      <c r="A372" s="27" t="s">
        <v>19</v>
      </c>
      <c r="B372" s="263">
        <v>1.7</v>
      </c>
      <c r="C372" s="264">
        <v>4</v>
      </c>
      <c r="D372" s="264">
        <v>2</v>
      </c>
      <c r="E372" s="264" t="s">
        <v>188</v>
      </c>
      <c r="F372" s="263" t="s">
        <v>11</v>
      </c>
      <c r="G372" s="263" t="s">
        <v>11</v>
      </c>
      <c r="H372" s="243">
        <v>2744720</v>
      </c>
      <c r="I372" s="263" t="s">
        <v>11</v>
      </c>
      <c r="J372" s="263" t="s">
        <v>11</v>
      </c>
      <c r="K372" s="243">
        <v>2744720</v>
      </c>
    </row>
    <row r="373" spans="1:11" ht="19.5" x14ac:dyDescent="0.4">
      <c r="A373" s="28" t="s">
        <v>190</v>
      </c>
      <c r="B373" s="263"/>
      <c r="C373" s="264"/>
      <c r="D373" s="264"/>
      <c r="E373" s="264"/>
      <c r="F373" s="263"/>
      <c r="G373" s="263"/>
      <c r="H373" s="243"/>
      <c r="I373" s="263"/>
      <c r="J373" s="263"/>
      <c r="K373" s="243"/>
    </row>
    <row r="374" spans="1:11" ht="19.5" x14ac:dyDescent="0.4">
      <c r="A374" s="32"/>
      <c r="B374" s="30"/>
      <c r="C374" s="13"/>
      <c r="D374" s="13"/>
      <c r="E374" s="13"/>
      <c r="F374" s="137"/>
      <c r="G374" s="31"/>
      <c r="H374" s="30"/>
      <c r="I374" s="30"/>
      <c r="J374" s="30"/>
      <c r="K374" s="31"/>
    </row>
    <row r="375" spans="1:11" s="161" customFormat="1" ht="23.25" customHeight="1" x14ac:dyDescent="0.4">
      <c r="A375" s="201" t="s">
        <v>191</v>
      </c>
      <c r="B375" s="226" t="s">
        <v>1303</v>
      </c>
      <c r="C375" s="227"/>
      <c r="D375" s="227"/>
      <c r="E375" s="228"/>
      <c r="F375" s="202"/>
      <c r="G375" s="202"/>
      <c r="H375" s="203">
        <v>6383994971</v>
      </c>
      <c r="I375" s="203">
        <v>43072640</v>
      </c>
      <c r="J375" s="203">
        <v>43272640</v>
      </c>
      <c r="K375" s="203">
        <v>6467970251</v>
      </c>
    </row>
  </sheetData>
  <mergeCells count="1818">
    <mergeCell ref="H95:H96"/>
    <mergeCell ref="I95:I96"/>
    <mergeCell ref="J95:J96"/>
    <mergeCell ref="K95:K96"/>
    <mergeCell ref="B47:B48"/>
    <mergeCell ref="C47:C48"/>
    <mergeCell ref="D47:D48"/>
    <mergeCell ref="E47:E48"/>
    <mergeCell ref="F47:F48"/>
    <mergeCell ref="G47:G48"/>
    <mergeCell ref="H47:H48"/>
    <mergeCell ref="I47:I48"/>
    <mergeCell ref="J47:J48"/>
    <mergeCell ref="K47:K48"/>
    <mergeCell ref="B89:B90"/>
    <mergeCell ref="C89:C90"/>
    <mergeCell ref="D89:D90"/>
    <mergeCell ref="E89:E90"/>
    <mergeCell ref="F89:F90"/>
    <mergeCell ref="G89:G90"/>
    <mergeCell ref="H89:H90"/>
    <mergeCell ref="I89:I90"/>
    <mergeCell ref="J89:J90"/>
    <mergeCell ref="K89:K90"/>
    <mergeCell ref="G91:G92"/>
    <mergeCell ref="H91:H92"/>
    <mergeCell ref="I91:I92"/>
    <mergeCell ref="J91:J92"/>
    <mergeCell ref="K91:K92"/>
    <mergeCell ref="F87:F88"/>
    <mergeCell ref="F93:F94"/>
    <mergeCell ref="F95:F96"/>
    <mergeCell ref="E161:E162"/>
    <mergeCell ref="E163:E164"/>
    <mergeCell ref="E165:E166"/>
    <mergeCell ref="E167:E168"/>
    <mergeCell ref="E169:E170"/>
    <mergeCell ref="E133:E134"/>
    <mergeCell ref="E135:E136"/>
    <mergeCell ref="E137:E138"/>
    <mergeCell ref="E139:E140"/>
    <mergeCell ref="E141:E142"/>
    <mergeCell ref="E143:E144"/>
    <mergeCell ref="E145:E146"/>
    <mergeCell ref="B91:B92"/>
    <mergeCell ref="C91:C92"/>
    <mergeCell ref="D91:D92"/>
    <mergeCell ref="E91:E92"/>
    <mergeCell ref="F91:F92"/>
    <mergeCell ref="F133:F134"/>
    <mergeCell ref="F135:F136"/>
    <mergeCell ref="F137:F138"/>
    <mergeCell ref="F139:F140"/>
    <mergeCell ref="F141:F142"/>
    <mergeCell ref="F143:F144"/>
    <mergeCell ref="F145:F146"/>
    <mergeCell ref="F147:F148"/>
    <mergeCell ref="F149:F150"/>
    <mergeCell ref="F97:F98"/>
    <mergeCell ref="F99:F100"/>
    <mergeCell ref="F101:F102"/>
    <mergeCell ref="F103:F104"/>
    <mergeCell ref="F105:F106"/>
    <mergeCell ref="F111:F112"/>
    <mergeCell ref="F3:K3"/>
    <mergeCell ref="F117:F118"/>
    <mergeCell ref="B372:B373"/>
    <mergeCell ref="C372:C373"/>
    <mergeCell ref="D372:D373"/>
    <mergeCell ref="E372:E373"/>
    <mergeCell ref="G372:G373"/>
    <mergeCell ref="H372:H373"/>
    <mergeCell ref="I372:I373"/>
    <mergeCell ref="J372:J373"/>
    <mergeCell ref="K372:K373"/>
    <mergeCell ref="B370:B371"/>
    <mergeCell ref="C370:C371"/>
    <mergeCell ref="D370:D371"/>
    <mergeCell ref="E370:E371"/>
    <mergeCell ref="G370:G371"/>
    <mergeCell ref="F370:F371"/>
    <mergeCell ref="F372:F373"/>
    <mergeCell ref="F11:F12"/>
    <mergeCell ref="F119:F120"/>
    <mergeCell ref="F121:F122"/>
    <mergeCell ref="F45:F46"/>
    <mergeCell ref="F181:F182"/>
    <mergeCell ref="F188:F189"/>
    <mergeCell ref="F190:F191"/>
    <mergeCell ref="F192:F193"/>
    <mergeCell ref="F194:F195"/>
    <mergeCell ref="F196:F198"/>
    <mergeCell ref="F199:F200"/>
    <mergeCell ref="F201:F202"/>
    <mergeCell ref="F203:F204"/>
    <mergeCell ref="F205:F206"/>
    <mergeCell ref="C350:C351"/>
    <mergeCell ref="D350:D351"/>
    <mergeCell ref="E350:E351"/>
    <mergeCell ref="B344:B345"/>
    <mergeCell ref="F113:F114"/>
    <mergeCell ref="F159:F160"/>
    <mergeCell ref="F161:F162"/>
    <mergeCell ref="F163:F164"/>
    <mergeCell ref="F165:F166"/>
    <mergeCell ref="F167:F168"/>
    <mergeCell ref="F169:F170"/>
    <mergeCell ref="F171:F172"/>
    <mergeCell ref="F173:F174"/>
    <mergeCell ref="F175:F176"/>
    <mergeCell ref="F179:F180"/>
    <mergeCell ref="F207:F208"/>
    <mergeCell ref="F209:F210"/>
    <mergeCell ref="F322:F323"/>
    <mergeCell ref="B320:B321"/>
    <mergeCell ref="C320:C321"/>
    <mergeCell ref="D320:D321"/>
    <mergeCell ref="E320:E321"/>
    <mergeCell ref="F310:F311"/>
    <mergeCell ref="B308:B309"/>
    <mergeCell ref="C308:C309"/>
    <mergeCell ref="D308:D309"/>
    <mergeCell ref="E308:E309"/>
    <mergeCell ref="F298:F299"/>
    <mergeCell ref="B296:B297"/>
    <mergeCell ref="C296:C297"/>
    <mergeCell ref="D296:D297"/>
    <mergeCell ref="E296:E297"/>
    <mergeCell ref="G368:G369"/>
    <mergeCell ref="H368:H369"/>
    <mergeCell ref="I368:I369"/>
    <mergeCell ref="J368:J369"/>
    <mergeCell ref="K368:K369"/>
    <mergeCell ref="B365:B366"/>
    <mergeCell ref="C365:C366"/>
    <mergeCell ref="D365:D366"/>
    <mergeCell ref="E365:E366"/>
    <mergeCell ref="G365:G366"/>
    <mergeCell ref="F365:F366"/>
    <mergeCell ref="F368:F369"/>
    <mergeCell ref="H370:H371"/>
    <mergeCell ref="I370:I371"/>
    <mergeCell ref="J370:J371"/>
    <mergeCell ref="K370:K371"/>
    <mergeCell ref="B363:B364"/>
    <mergeCell ref="C363:C364"/>
    <mergeCell ref="D363:D364"/>
    <mergeCell ref="E363:E364"/>
    <mergeCell ref="G363:G364"/>
    <mergeCell ref="H363:H364"/>
    <mergeCell ref="I363:I364"/>
    <mergeCell ref="J363:J364"/>
    <mergeCell ref="K363:K364"/>
    <mergeCell ref="B367:E367"/>
    <mergeCell ref="B368:B369"/>
    <mergeCell ref="C368:C369"/>
    <mergeCell ref="D368:D369"/>
    <mergeCell ref="E368:E369"/>
    <mergeCell ref="G361:G362"/>
    <mergeCell ref="F361:F362"/>
    <mergeCell ref="F363:F364"/>
    <mergeCell ref="H365:H366"/>
    <mergeCell ref="I365:I366"/>
    <mergeCell ref="J365:J366"/>
    <mergeCell ref="K365:K366"/>
    <mergeCell ref="B338:B339"/>
    <mergeCell ref="C338:C339"/>
    <mergeCell ref="D338:D339"/>
    <mergeCell ref="E338:E339"/>
    <mergeCell ref="G338:G339"/>
    <mergeCell ref="H338:H339"/>
    <mergeCell ref="I338:I339"/>
    <mergeCell ref="J338:J339"/>
    <mergeCell ref="K338:K339"/>
    <mergeCell ref="B358:B359"/>
    <mergeCell ref="C358:C359"/>
    <mergeCell ref="D358:D359"/>
    <mergeCell ref="E358:E359"/>
    <mergeCell ref="G358:G359"/>
    <mergeCell ref="F358:F359"/>
    <mergeCell ref="F338:F339"/>
    <mergeCell ref="H361:H362"/>
    <mergeCell ref="I361:I362"/>
    <mergeCell ref="J361:J362"/>
    <mergeCell ref="K361:K362"/>
    <mergeCell ref="B360:E360"/>
    <mergeCell ref="B361:B362"/>
    <mergeCell ref="C361:C362"/>
    <mergeCell ref="D361:D362"/>
    <mergeCell ref="E361:E362"/>
    <mergeCell ref="G356:G357"/>
    <mergeCell ref="H356:H357"/>
    <mergeCell ref="I356:I357"/>
    <mergeCell ref="J356:J357"/>
    <mergeCell ref="K356:K357"/>
    <mergeCell ref="B354:B355"/>
    <mergeCell ref="C354:C355"/>
    <mergeCell ref="D354:D355"/>
    <mergeCell ref="E354:E355"/>
    <mergeCell ref="G354:G355"/>
    <mergeCell ref="F354:F355"/>
    <mergeCell ref="F356:F357"/>
    <mergeCell ref="H358:H359"/>
    <mergeCell ref="I358:I359"/>
    <mergeCell ref="J358:J359"/>
    <mergeCell ref="K358:K359"/>
    <mergeCell ref="B352:B353"/>
    <mergeCell ref="C352:C353"/>
    <mergeCell ref="D352:D353"/>
    <mergeCell ref="E352:E353"/>
    <mergeCell ref="G352:G353"/>
    <mergeCell ref="H352:H353"/>
    <mergeCell ref="I352:I353"/>
    <mergeCell ref="J352:J353"/>
    <mergeCell ref="K352:K353"/>
    <mergeCell ref="B356:B357"/>
    <mergeCell ref="C356:C357"/>
    <mergeCell ref="D356:D357"/>
    <mergeCell ref="E356:E357"/>
    <mergeCell ref="H346:H347"/>
    <mergeCell ref="I346:I347"/>
    <mergeCell ref="J346:J347"/>
    <mergeCell ref="K346:K347"/>
    <mergeCell ref="G350:G351"/>
    <mergeCell ref="F350:F351"/>
    <mergeCell ref="F352:F353"/>
    <mergeCell ref="H354:H355"/>
    <mergeCell ref="I354:I355"/>
    <mergeCell ref="J354:J355"/>
    <mergeCell ref="K354:K355"/>
    <mergeCell ref="B348:B349"/>
    <mergeCell ref="C348:C349"/>
    <mergeCell ref="D348:D349"/>
    <mergeCell ref="E348:E349"/>
    <mergeCell ref="G348:G349"/>
    <mergeCell ref="H348:H349"/>
    <mergeCell ref="I348:I349"/>
    <mergeCell ref="J348:J349"/>
    <mergeCell ref="K348:K349"/>
    <mergeCell ref="B346:B347"/>
    <mergeCell ref="C346:C347"/>
    <mergeCell ref="D346:D347"/>
    <mergeCell ref="E346:E347"/>
    <mergeCell ref="G346:G347"/>
    <mergeCell ref="F346:F347"/>
    <mergeCell ref="F348:F349"/>
    <mergeCell ref="H350:H351"/>
    <mergeCell ref="I350:I351"/>
    <mergeCell ref="J350:J351"/>
    <mergeCell ref="K350:K351"/>
    <mergeCell ref="B350:B351"/>
    <mergeCell ref="H342:H343"/>
    <mergeCell ref="I342:I343"/>
    <mergeCell ref="J342:J343"/>
    <mergeCell ref="K342:K343"/>
    <mergeCell ref="F211:F212"/>
    <mergeCell ref="B336:B337"/>
    <mergeCell ref="C336:C337"/>
    <mergeCell ref="D336:D337"/>
    <mergeCell ref="E336:E337"/>
    <mergeCell ref="G336:G337"/>
    <mergeCell ref="H336:H337"/>
    <mergeCell ref="I336:I337"/>
    <mergeCell ref="J336:J337"/>
    <mergeCell ref="K336:K337"/>
    <mergeCell ref="B334:B335"/>
    <mergeCell ref="C334:C335"/>
    <mergeCell ref="C344:C345"/>
    <mergeCell ref="D344:D345"/>
    <mergeCell ref="E344:E345"/>
    <mergeCell ref="G344:G345"/>
    <mergeCell ref="H344:H345"/>
    <mergeCell ref="I344:I345"/>
    <mergeCell ref="J344:J345"/>
    <mergeCell ref="K344:K345"/>
    <mergeCell ref="B342:B343"/>
    <mergeCell ref="C342:C343"/>
    <mergeCell ref="D342:D343"/>
    <mergeCell ref="E342:E343"/>
    <mergeCell ref="G342:G343"/>
    <mergeCell ref="F342:F343"/>
    <mergeCell ref="F344:F345"/>
    <mergeCell ref="E328:E329"/>
    <mergeCell ref="H157:H158"/>
    <mergeCell ref="I157:I158"/>
    <mergeCell ref="J157:J158"/>
    <mergeCell ref="K157:K158"/>
    <mergeCell ref="B340:B341"/>
    <mergeCell ref="C340:C341"/>
    <mergeCell ref="D340:D341"/>
    <mergeCell ref="E340:E341"/>
    <mergeCell ref="G340:G341"/>
    <mergeCell ref="H340:H341"/>
    <mergeCell ref="I340:I341"/>
    <mergeCell ref="J340:J341"/>
    <mergeCell ref="K340:K341"/>
    <mergeCell ref="B157:B158"/>
    <mergeCell ref="C157:C158"/>
    <mergeCell ref="D157:D158"/>
    <mergeCell ref="E157:E158"/>
    <mergeCell ref="G157:G158"/>
    <mergeCell ref="F157:F158"/>
    <mergeCell ref="F340:F341"/>
    <mergeCell ref="H334:H335"/>
    <mergeCell ref="I334:I335"/>
    <mergeCell ref="J334:J335"/>
    <mergeCell ref="K334:K335"/>
    <mergeCell ref="F330:F331"/>
    <mergeCell ref="F332:F333"/>
    <mergeCell ref="B328:B329"/>
    <mergeCell ref="C328:C329"/>
    <mergeCell ref="D328:D329"/>
    <mergeCell ref="F336:F337"/>
    <mergeCell ref="H328:H329"/>
    <mergeCell ref="I328:I329"/>
    <mergeCell ref="F151:F152"/>
    <mergeCell ref="D155:D156"/>
    <mergeCell ref="H153:H154"/>
    <mergeCell ref="I153:I154"/>
    <mergeCell ref="J153:J154"/>
    <mergeCell ref="K153:K154"/>
    <mergeCell ref="B155:B156"/>
    <mergeCell ref="B332:B333"/>
    <mergeCell ref="C332:C333"/>
    <mergeCell ref="D332:D333"/>
    <mergeCell ref="E332:E333"/>
    <mergeCell ref="G332:G333"/>
    <mergeCell ref="H332:H333"/>
    <mergeCell ref="I332:I333"/>
    <mergeCell ref="J332:J333"/>
    <mergeCell ref="K332:K333"/>
    <mergeCell ref="B330:B331"/>
    <mergeCell ref="C330:C331"/>
    <mergeCell ref="C155:C156"/>
    <mergeCell ref="E155:E156"/>
    <mergeCell ref="G155:G156"/>
    <mergeCell ref="H155:H156"/>
    <mergeCell ref="I155:I156"/>
    <mergeCell ref="J155:J156"/>
    <mergeCell ref="K155:K156"/>
    <mergeCell ref="B153:B154"/>
    <mergeCell ref="C153:C154"/>
    <mergeCell ref="D153:D154"/>
    <mergeCell ref="E153:E154"/>
    <mergeCell ref="G153:G154"/>
    <mergeCell ref="F153:F154"/>
    <mergeCell ref="G328:G329"/>
    <mergeCell ref="J328:J329"/>
    <mergeCell ref="K328:K329"/>
    <mergeCell ref="D334:D335"/>
    <mergeCell ref="E334:E335"/>
    <mergeCell ref="G334:G335"/>
    <mergeCell ref="H330:H331"/>
    <mergeCell ref="I330:I331"/>
    <mergeCell ref="J330:J331"/>
    <mergeCell ref="K330:K331"/>
    <mergeCell ref="F326:F327"/>
    <mergeCell ref="F328:F329"/>
    <mergeCell ref="B324:B325"/>
    <mergeCell ref="C324:C325"/>
    <mergeCell ref="D324:D325"/>
    <mergeCell ref="E324:E325"/>
    <mergeCell ref="G324:G325"/>
    <mergeCell ref="H324:H325"/>
    <mergeCell ref="I324:I325"/>
    <mergeCell ref="J324:J325"/>
    <mergeCell ref="K324:K325"/>
    <mergeCell ref="D330:D331"/>
    <mergeCell ref="E330:E331"/>
    <mergeCell ref="G330:G331"/>
    <mergeCell ref="H326:H327"/>
    <mergeCell ref="I326:I327"/>
    <mergeCell ref="J326:J327"/>
    <mergeCell ref="K326:K327"/>
    <mergeCell ref="F324:F325"/>
    <mergeCell ref="F334:F335"/>
    <mergeCell ref="G320:G321"/>
    <mergeCell ref="H320:H321"/>
    <mergeCell ref="I320:I321"/>
    <mergeCell ref="J320:J321"/>
    <mergeCell ref="K320:K321"/>
    <mergeCell ref="B326:B327"/>
    <mergeCell ref="C326:C327"/>
    <mergeCell ref="D326:D327"/>
    <mergeCell ref="E326:E327"/>
    <mergeCell ref="G326:G327"/>
    <mergeCell ref="H322:H323"/>
    <mergeCell ref="I322:I323"/>
    <mergeCell ref="J322:J323"/>
    <mergeCell ref="K322:K323"/>
    <mergeCell ref="F318:F319"/>
    <mergeCell ref="F320:F321"/>
    <mergeCell ref="B316:B317"/>
    <mergeCell ref="C316:C317"/>
    <mergeCell ref="D316:D317"/>
    <mergeCell ref="E316:E317"/>
    <mergeCell ref="G316:G317"/>
    <mergeCell ref="H316:H317"/>
    <mergeCell ref="I316:I317"/>
    <mergeCell ref="J316:J317"/>
    <mergeCell ref="K316:K317"/>
    <mergeCell ref="B322:B323"/>
    <mergeCell ref="C322:C323"/>
    <mergeCell ref="D322:D323"/>
    <mergeCell ref="E322:E323"/>
    <mergeCell ref="G322:G323"/>
    <mergeCell ref="H318:H319"/>
    <mergeCell ref="I318:I319"/>
    <mergeCell ref="J318:J319"/>
    <mergeCell ref="K318:K319"/>
    <mergeCell ref="F314:F315"/>
    <mergeCell ref="F316:F317"/>
    <mergeCell ref="B312:B313"/>
    <mergeCell ref="C312:C313"/>
    <mergeCell ref="D312:D313"/>
    <mergeCell ref="E312:E313"/>
    <mergeCell ref="G312:G313"/>
    <mergeCell ref="H312:H313"/>
    <mergeCell ref="I312:I313"/>
    <mergeCell ref="J312:J313"/>
    <mergeCell ref="K312:K313"/>
    <mergeCell ref="B318:B319"/>
    <mergeCell ref="C318:C319"/>
    <mergeCell ref="D318:D319"/>
    <mergeCell ref="E318:E319"/>
    <mergeCell ref="G318:G319"/>
    <mergeCell ref="H314:H315"/>
    <mergeCell ref="I314:I315"/>
    <mergeCell ref="J314:J315"/>
    <mergeCell ref="K314:K315"/>
    <mergeCell ref="F312:F313"/>
    <mergeCell ref="G308:G309"/>
    <mergeCell ref="H308:H309"/>
    <mergeCell ref="I308:I309"/>
    <mergeCell ref="J308:J309"/>
    <mergeCell ref="K308:K309"/>
    <mergeCell ref="B314:B315"/>
    <mergeCell ref="C314:C315"/>
    <mergeCell ref="D314:D315"/>
    <mergeCell ref="E314:E315"/>
    <mergeCell ref="G314:G315"/>
    <mergeCell ref="H310:H311"/>
    <mergeCell ref="I310:I311"/>
    <mergeCell ref="J310:J311"/>
    <mergeCell ref="K310:K311"/>
    <mergeCell ref="F306:F307"/>
    <mergeCell ref="F308:F309"/>
    <mergeCell ref="B304:B305"/>
    <mergeCell ref="C304:C305"/>
    <mergeCell ref="D304:D305"/>
    <mergeCell ref="E304:E305"/>
    <mergeCell ref="G304:G305"/>
    <mergeCell ref="H304:H305"/>
    <mergeCell ref="I304:I305"/>
    <mergeCell ref="J304:J305"/>
    <mergeCell ref="K304:K305"/>
    <mergeCell ref="B310:B311"/>
    <mergeCell ref="C310:C311"/>
    <mergeCell ref="D310:D311"/>
    <mergeCell ref="E310:E311"/>
    <mergeCell ref="G310:G311"/>
    <mergeCell ref="H306:H307"/>
    <mergeCell ref="I306:I307"/>
    <mergeCell ref="J306:J307"/>
    <mergeCell ref="K306:K307"/>
    <mergeCell ref="F302:F303"/>
    <mergeCell ref="F304:F305"/>
    <mergeCell ref="B300:B301"/>
    <mergeCell ref="C300:C301"/>
    <mergeCell ref="D300:D301"/>
    <mergeCell ref="E300:E301"/>
    <mergeCell ref="G300:G301"/>
    <mergeCell ref="H300:H301"/>
    <mergeCell ref="I300:I301"/>
    <mergeCell ref="J300:J301"/>
    <mergeCell ref="K300:K301"/>
    <mergeCell ref="B306:B307"/>
    <mergeCell ref="C306:C307"/>
    <mergeCell ref="D306:D307"/>
    <mergeCell ref="E306:E307"/>
    <mergeCell ref="G306:G307"/>
    <mergeCell ref="H302:H303"/>
    <mergeCell ref="I302:I303"/>
    <mergeCell ref="J302:J303"/>
    <mergeCell ref="K302:K303"/>
    <mergeCell ref="F300:F301"/>
    <mergeCell ref="G296:G297"/>
    <mergeCell ref="H296:H297"/>
    <mergeCell ref="I296:I297"/>
    <mergeCell ref="J296:J297"/>
    <mergeCell ref="K296:K297"/>
    <mergeCell ref="B302:B303"/>
    <mergeCell ref="C302:C303"/>
    <mergeCell ref="D302:D303"/>
    <mergeCell ref="E302:E303"/>
    <mergeCell ref="G302:G303"/>
    <mergeCell ref="H298:H299"/>
    <mergeCell ref="I298:I299"/>
    <mergeCell ref="J298:J299"/>
    <mergeCell ref="K298:K299"/>
    <mergeCell ref="F294:F295"/>
    <mergeCell ref="F296:F297"/>
    <mergeCell ref="B292:B293"/>
    <mergeCell ref="C292:C293"/>
    <mergeCell ref="D292:D293"/>
    <mergeCell ref="E292:E293"/>
    <mergeCell ref="G292:G293"/>
    <mergeCell ref="H292:H293"/>
    <mergeCell ref="I292:I293"/>
    <mergeCell ref="J292:J293"/>
    <mergeCell ref="K292:K293"/>
    <mergeCell ref="B298:B299"/>
    <mergeCell ref="C298:C299"/>
    <mergeCell ref="D298:D299"/>
    <mergeCell ref="E298:E299"/>
    <mergeCell ref="G298:G299"/>
    <mergeCell ref="H294:H295"/>
    <mergeCell ref="I294:I295"/>
    <mergeCell ref="J294:J295"/>
    <mergeCell ref="K294:K295"/>
    <mergeCell ref="F290:F291"/>
    <mergeCell ref="F292:F293"/>
    <mergeCell ref="B288:B289"/>
    <mergeCell ref="C288:C289"/>
    <mergeCell ref="D288:D289"/>
    <mergeCell ref="E288:E289"/>
    <mergeCell ref="G288:G289"/>
    <mergeCell ref="H288:H289"/>
    <mergeCell ref="I288:I289"/>
    <mergeCell ref="J288:J289"/>
    <mergeCell ref="K288:K289"/>
    <mergeCell ref="B294:B295"/>
    <mergeCell ref="C294:C295"/>
    <mergeCell ref="D294:D295"/>
    <mergeCell ref="E294:E295"/>
    <mergeCell ref="G294:G295"/>
    <mergeCell ref="H290:H291"/>
    <mergeCell ref="I290:I291"/>
    <mergeCell ref="J290:J291"/>
    <mergeCell ref="K290:K291"/>
    <mergeCell ref="F288:F289"/>
    <mergeCell ref="G284:G285"/>
    <mergeCell ref="H284:H285"/>
    <mergeCell ref="I284:I285"/>
    <mergeCell ref="J284:J285"/>
    <mergeCell ref="K284:K285"/>
    <mergeCell ref="B282:B283"/>
    <mergeCell ref="C282:C283"/>
    <mergeCell ref="D282:D283"/>
    <mergeCell ref="E282:E283"/>
    <mergeCell ref="G282:G283"/>
    <mergeCell ref="B290:B291"/>
    <mergeCell ref="C290:C291"/>
    <mergeCell ref="D290:D291"/>
    <mergeCell ref="E290:E291"/>
    <mergeCell ref="G290:G291"/>
    <mergeCell ref="I286:I287"/>
    <mergeCell ref="J286:J287"/>
    <mergeCell ref="K286:K287"/>
    <mergeCell ref="F284:F285"/>
    <mergeCell ref="F282:F283"/>
    <mergeCell ref="F276:F277"/>
    <mergeCell ref="B280:B281"/>
    <mergeCell ref="C280:C281"/>
    <mergeCell ref="D280:D281"/>
    <mergeCell ref="E280:E281"/>
    <mergeCell ref="G280:G281"/>
    <mergeCell ref="H280:H281"/>
    <mergeCell ref="I280:I281"/>
    <mergeCell ref="J280:J281"/>
    <mergeCell ref="K280:K281"/>
    <mergeCell ref="B278:B279"/>
    <mergeCell ref="C278:C279"/>
    <mergeCell ref="D278:D279"/>
    <mergeCell ref="E278:E279"/>
    <mergeCell ref="G278:G279"/>
    <mergeCell ref="B286:B287"/>
    <mergeCell ref="C286:C287"/>
    <mergeCell ref="D286:D287"/>
    <mergeCell ref="G286:G287"/>
    <mergeCell ref="H286:H287"/>
    <mergeCell ref="E286:E287"/>
    <mergeCell ref="H282:H283"/>
    <mergeCell ref="I282:I283"/>
    <mergeCell ref="J282:J283"/>
    <mergeCell ref="K282:K283"/>
    <mergeCell ref="F286:F287"/>
    <mergeCell ref="F280:F281"/>
    <mergeCell ref="B284:B285"/>
    <mergeCell ref="C284:C285"/>
    <mergeCell ref="D284:D285"/>
    <mergeCell ref="E284:E285"/>
    <mergeCell ref="F278:F279"/>
    <mergeCell ref="F272:F273"/>
    <mergeCell ref="B276:B277"/>
    <mergeCell ref="C276:C277"/>
    <mergeCell ref="D276:D277"/>
    <mergeCell ref="E276:E277"/>
    <mergeCell ref="G276:G277"/>
    <mergeCell ref="H276:H277"/>
    <mergeCell ref="I276:I277"/>
    <mergeCell ref="J276:J277"/>
    <mergeCell ref="K276:K277"/>
    <mergeCell ref="B274:B275"/>
    <mergeCell ref="C274:C275"/>
    <mergeCell ref="D274:D275"/>
    <mergeCell ref="E274:E275"/>
    <mergeCell ref="G274:G275"/>
    <mergeCell ref="H278:H279"/>
    <mergeCell ref="I278:I279"/>
    <mergeCell ref="J278:J279"/>
    <mergeCell ref="K278:K279"/>
    <mergeCell ref="F274:F275"/>
    <mergeCell ref="F268:F269"/>
    <mergeCell ref="B272:B273"/>
    <mergeCell ref="C272:C273"/>
    <mergeCell ref="D272:D273"/>
    <mergeCell ref="E272:E273"/>
    <mergeCell ref="G272:G273"/>
    <mergeCell ref="H272:H273"/>
    <mergeCell ref="I272:I273"/>
    <mergeCell ref="J272:J273"/>
    <mergeCell ref="K272:K273"/>
    <mergeCell ref="B270:B271"/>
    <mergeCell ref="C270:C271"/>
    <mergeCell ref="D270:D271"/>
    <mergeCell ref="E270:E271"/>
    <mergeCell ref="G270:G271"/>
    <mergeCell ref="H274:H275"/>
    <mergeCell ref="I274:I275"/>
    <mergeCell ref="J274:J275"/>
    <mergeCell ref="K274:K275"/>
    <mergeCell ref="F270:F271"/>
    <mergeCell ref="F264:F265"/>
    <mergeCell ref="B268:B269"/>
    <mergeCell ref="C268:C269"/>
    <mergeCell ref="D268:D269"/>
    <mergeCell ref="E268:E269"/>
    <mergeCell ref="G268:G269"/>
    <mergeCell ref="H268:H269"/>
    <mergeCell ref="I268:I269"/>
    <mergeCell ref="J268:J269"/>
    <mergeCell ref="K268:K269"/>
    <mergeCell ref="B266:B267"/>
    <mergeCell ref="C266:C267"/>
    <mergeCell ref="D266:D267"/>
    <mergeCell ref="E266:E267"/>
    <mergeCell ref="G266:G267"/>
    <mergeCell ref="H270:H271"/>
    <mergeCell ref="I270:I271"/>
    <mergeCell ref="J270:J271"/>
    <mergeCell ref="K270:K271"/>
    <mergeCell ref="F266:F267"/>
    <mergeCell ref="F260:F261"/>
    <mergeCell ref="B264:B265"/>
    <mergeCell ref="C264:C265"/>
    <mergeCell ref="D264:D265"/>
    <mergeCell ref="E264:E265"/>
    <mergeCell ref="G264:G265"/>
    <mergeCell ref="H264:H265"/>
    <mergeCell ref="I264:I265"/>
    <mergeCell ref="J264:J265"/>
    <mergeCell ref="K264:K265"/>
    <mergeCell ref="B262:B263"/>
    <mergeCell ref="C262:C263"/>
    <mergeCell ref="D262:D263"/>
    <mergeCell ref="E262:E263"/>
    <mergeCell ref="G262:G263"/>
    <mergeCell ref="H266:H267"/>
    <mergeCell ref="I266:I267"/>
    <mergeCell ref="J266:J267"/>
    <mergeCell ref="K266:K267"/>
    <mergeCell ref="F262:F263"/>
    <mergeCell ref="F256:F257"/>
    <mergeCell ref="B260:B261"/>
    <mergeCell ref="C260:C261"/>
    <mergeCell ref="D260:D261"/>
    <mergeCell ref="E260:E261"/>
    <mergeCell ref="G260:G261"/>
    <mergeCell ref="H260:H261"/>
    <mergeCell ref="I260:I261"/>
    <mergeCell ref="J260:J261"/>
    <mergeCell ref="K260:K261"/>
    <mergeCell ref="B258:B259"/>
    <mergeCell ref="C258:C259"/>
    <mergeCell ref="D258:D259"/>
    <mergeCell ref="E258:E259"/>
    <mergeCell ref="G258:G259"/>
    <mergeCell ref="H262:H263"/>
    <mergeCell ref="I262:I263"/>
    <mergeCell ref="J262:J263"/>
    <mergeCell ref="K262:K263"/>
    <mergeCell ref="F258:F259"/>
    <mergeCell ref="F252:F253"/>
    <mergeCell ref="B256:B257"/>
    <mergeCell ref="C256:C257"/>
    <mergeCell ref="D256:D257"/>
    <mergeCell ref="E256:E257"/>
    <mergeCell ref="G256:G257"/>
    <mergeCell ref="H256:H257"/>
    <mergeCell ref="I256:I257"/>
    <mergeCell ref="J256:J257"/>
    <mergeCell ref="K256:K257"/>
    <mergeCell ref="B254:B255"/>
    <mergeCell ref="C254:C255"/>
    <mergeCell ref="D254:D255"/>
    <mergeCell ref="E254:E255"/>
    <mergeCell ref="G254:G255"/>
    <mergeCell ref="H258:H259"/>
    <mergeCell ref="I258:I259"/>
    <mergeCell ref="J258:J259"/>
    <mergeCell ref="K258:K259"/>
    <mergeCell ref="F254:F255"/>
    <mergeCell ref="F248:F249"/>
    <mergeCell ref="B252:B253"/>
    <mergeCell ref="C252:C253"/>
    <mergeCell ref="D252:D253"/>
    <mergeCell ref="E252:E253"/>
    <mergeCell ref="G252:G253"/>
    <mergeCell ref="H252:H253"/>
    <mergeCell ref="I252:I253"/>
    <mergeCell ref="J252:J253"/>
    <mergeCell ref="K252:K253"/>
    <mergeCell ref="B250:B251"/>
    <mergeCell ref="C250:C251"/>
    <mergeCell ref="D250:D251"/>
    <mergeCell ref="E250:E251"/>
    <mergeCell ref="G250:G251"/>
    <mergeCell ref="H254:H255"/>
    <mergeCell ref="I254:I255"/>
    <mergeCell ref="J254:J255"/>
    <mergeCell ref="K254:K255"/>
    <mergeCell ref="F250:F251"/>
    <mergeCell ref="F244:F245"/>
    <mergeCell ref="B248:B249"/>
    <mergeCell ref="C248:C249"/>
    <mergeCell ref="D248:D249"/>
    <mergeCell ref="E248:E249"/>
    <mergeCell ref="G248:G249"/>
    <mergeCell ref="H248:H249"/>
    <mergeCell ref="I248:I249"/>
    <mergeCell ref="J248:J249"/>
    <mergeCell ref="K248:K249"/>
    <mergeCell ref="B246:B247"/>
    <mergeCell ref="C246:C247"/>
    <mergeCell ref="D246:D247"/>
    <mergeCell ref="E246:E247"/>
    <mergeCell ref="G246:G247"/>
    <mergeCell ref="H250:H251"/>
    <mergeCell ref="I250:I251"/>
    <mergeCell ref="J250:J251"/>
    <mergeCell ref="K250:K251"/>
    <mergeCell ref="F246:F247"/>
    <mergeCell ref="F240:F241"/>
    <mergeCell ref="B244:B245"/>
    <mergeCell ref="C244:C245"/>
    <mergeCell ref="D244:D245"/>
    <mergeCell ref="E244:E245"/>
    <mergeCell ref="G244:G245"/>
    <mergeCell ref="H244:H245"/>
    <mergeCell ref="I244:I245"/>
    <mergeCell ref="J244:J245"/>
    <mergeCell ref="K244:K245"/>
    <mergeCell ref="B242:B243"/>
    <mergeCell ref="C242:C243"/>
    <mergeCell ref="D242:D243"/>
    <mergeCell ref="E242:E243"/>
    <mergeCell ref="G242:G243"/>
    <mergeCell ref="H246:H247"/>
    <mergeCell ref="I246:I247"/>
    <mergeCell ref="J246:J247"/>
    <mergeCell ref="K246:K247"/>
    <mergeCell ref="F242:F243"/>
    <mergeCell ref="F236:F237"/>
    <mergeCell ref="B240:B241"/>
    <mergeCell ref="C240:C241"/>
    <mergeCell ref="D240:D241"/>
    <mergeCell ref="E240:E241"/>
    <mergeCell ref="G240:G241"/>
    <mergeCell ref="H240:H241"/>
    <mergeCell ref="I240:I241"/>
    <mergeCell ref="J240:J241"/>
    <mergeCell ref="K240:K241"/>
    <mergeCell ref="B238:B239"/>
    <mergeCell ref="C238:C239"/>
    <mergeCell ref="D238:D239"/>
    <mergeCell ref="E238:E239"/>
    <mergeCell ref="G238:G239"/>
    <mergeCell ref="H242:H243"/>
    <mergeCell ref="I242:I243"/>
    <mergeCell ref="J242:J243"/>
    <mergeCell ref="K242:K243"/>
    <mergeCell ref="F238:F239"/>
    <mergeCell ref="F231:F232"/>
    <mergeCell ref="B236:B237"/>
    <mergeCell ref="C236:C237"/>
    <mergeCell ref="D236:D237"/>
    <mergeCell ref="E236:E237"/>
    <mergeCell ref="G236:G237"/>
    <mergeCell ref="H236:H237"/>
    <mergeCell ref="I236:I237"/>
    <mergeCell ref="J236:J237"/>
    <mergeCell ref="K236:K237"/>
    <mergeCell ref="B233:B235"/>
    <mergeCell ref="C233:C235"/>
    <mergeCell ref="D233:D235"/>
    <mergeCell ref="E233:E235"/>
    <mergeCell ref="G233:G235"/>
    <mergeCell ref="H238:H239"/>
    <mergeCell ref="I238:I239"/>
    <mergeCell ref="J238:J239"/>
    <mergeCell ref="K238:K239"/>
    <mergeCell ref="F233:F235"/>
    <mergeCell ref="F227:F228"/>
    <mergeCell ref="B231:B232"/>
    <mergeCell ref="C231:C232"/>
    <mergeCell ref="D231:D232"/>
    <mergeCell ref="E231:E232"/>
    <mergeCell ref="G231:G232"/>
    <mergeCell ref="H231:H232"/>
    <mergeCell ref="I231:I232"/>
    <mergeCell ref="J231:J232"/>
    <mergeCell ref="K231:K232"/>
    <mergeCell ref="B229:B230"/>
    <mergeCell ref="C229:C230"/>
    <mergeCell ref="D229:D230"/>
    <mergeCell ref="E229:E230"/>
    <mergeCell ref="G229:G230"/>
    <mergeCell ref="H233:H235"/>
    <mergeCell ref="I233:I235"/>
    <mergeCell ref="J233:J235"/>
    <mergeCell ref="K233:K235"/>
    <mergeCell ref="F229:F230"/>
    <mergeCell ref="F223:F224"/>
    <mergeCell ref="B227:B228"/>
    <mergeCell ref="C227:C228"/>
    <mergeCell ref="D227:D228"/>
    <mergeCell ref="E227:E228"/>
    <mergeCell ref="G227:G228"/>
    <mergeCell ref="H227:H228"/>
    <mergeCell ref="I227:I228"/>
    <mergeCell ref="J227:J228"/>
    <mergeCell ref="K227:K228"/>
    <mergeCell ref="B225:B226"/>
    <mergeCell ref="C225:C226"/>
    <mergeCell ref="D225:D226"/>
    <mergeCell ref="E225:E226"/>
    <mergeCell ref="G225:G226"/>
    <mergeCell ref="H229:H230"/>
    <mergeCell ref="I229:I230"/>
    <mergeCell ref="J229:J230"/>
    <mergeCell ref="K229:K230"/>
    <mergeCell ref="F225:F226"/>
    <mergeCell ref="F219:F220"/>
    <mergeCell ref="B223:B224"/>
    <mergeCell ref="C223:C224"/>
    <mergeCell ref="D223:D224"/>
    <mergeCell ref="E223:E224"/>
    <mergeCell ref="G223:G224"/>
    <mergeCell ref="H223:H224"/>
    <mergeCell ref="I223:I224"/>
    <mergeCell ref="J223:J224"/>
    <mergeCell ref="K223:K224"/>
    <mergeCell ref="K215:K216"/>
    <mergeCell ref="B221:B222"/>
    <mergeCell ref="C221:C222"/>
    <mergeCell ref="D221:D222"/>
    <mergeCell ref="E221:E222"/>
    <mergeCell ref="G221:G222"/>
    <mergeCell ref="H225:H226"/>
    <mergeCell ref="I225:I226"/>
    <mergeCell ref="J225:J226"/>
    <mergeCell ref="K225:K226"/>
    <mergeCell ref="B213:B214"/>
    <mergeCell ref="C213:C214"/>
    <mergeCell ref="D213:D214"/>
    <mergeCell ref="E213:E214"/>
    <mergeCell ref="G213:G214"/>
    <mergeCell ref="H217:H218"/>
    <mergeCell ref="I217:I218"/>
    <mergeCell ref="J217:J218"/>
    <mergeCell ref="K217:K218"/>
    <mergeCell ref="F213:F214"/>
    <mergeCell ref="F215:F216"/>
    <mergeCell ref="F221:F222"/>
    <mergeCell ref="B219:B220"/>
    <mergeCell ref="C219:C220"/>
    <mergeCell ref="D219:D220"/>
    <mergeCell ref="E219:E220"/>
    <mergeCell ref="G219:G220"/>
    <mergeCell ref="H219:H220"/>
    <mergeCell ref="I219:I220"/>
    <mergeCell ref="J219:J220"/>
    <mergeCell ref="K219:K220"/>
    <mergeCell ref="H221:H222"/>
    <mergeCell ref="I221:I222"/>
    <mergeCell ref="J221:J222"/>
    <mergeCell ref="K221:K222"/>
    <mergeCell ref="G205:G206"/>
    <mergeCell ref="H209:H210"/>
    <mergeCell ref="I209:I210"/>
    <mergeCell ref="J209:J210"/>
    <mergeCell ref="K209:K210"/>
    <mergeCell ref="B211:B212"/>
    <mergeCell ref="C211:C212"/>
    <mergeCell ref="D211:D212"/>
    <mergeCell ref="E211:E212"/>
    <mergeCell ref="G211:G212"/>
    <mergeCell ref="H211:H212"/>
    <mergeCell ref="I211:I212"/>
    <mergeCell ref="J211:J212"/>
    <mergeCell ref="K211:K212"/>
    <mergeCell ref="B217:B218"/>
    <mergeCell ref="C217:C218"/>
    <mergeCell ref="D217:D218"/>
    <mergeCell ref="E217:E218"/>
    <mergeCell ref="G217:G218"/>
    <mergeCell ref="H213:H214"/>
    <mergeCell ref="I213:I214"/>
    <mergeCell ref="J213:J214"/>
    <mergeCell ref="K213:K214"/>
    <mergeCell ref="F217:F218"/>
    <mergeCell ref="B215:B216"/>
    <mergeCell ref="C215:C216"/>
    <mergeCell ref="D215:D216"/>
    <mergeCell ref="E215:E216"/>
    <mergeCell ref="G215:G216"/>
    <mergeCell ref="H215:H216"/>
    <mergeCell ref="I215:I216"/>
    <mergeCell ref="J215:J216"/>
    <mergeCell ref="B203:B204"/>
    <mergeCell ref="C203:C204"/>
    <mergeCell ref="D203:D204"/>
    <mergeCell ref="E203:E204"/>
    <mergeCell ref="G203:G204"/>
    <mergeCell ref="H203:H204"/>
    <mergeCell ref="I203:I204"/>
    <mergeCell ref="J203:J204"/>
    <mergeCell ref="K203:K204"/>
    <mergeCell ref="B201:B202"/>
    <mergeCell ref="C201:C202"/>
    <mergeCell ref="D201:D202"/>
    <mergeCell ref="E201:E202"/>
    <mergeCell ref="G201:G202"/>
    <mergeCell ref="B209:B210"/>
    <mergeCell ref="C209:C210"/>
    <mergeCell ref="D209:D210"/>
    <mergeCell ref="E209:E210"/>
    <mergeCell ref="G209:G210"/>
    <mergeCell ref="H205:H206"/>
    <mergeCell ref="I205:I206"/>
    <mergeCell ref="J205:J206"/>
    <mergeCell ref="K205:K206"/>
    <mergeCell ref="E207:E208"/>
    <mergeCell ref="G207:G208"/>
    <mergeCell ref="H207:H208"/>
    <mergeCell ref="I207:I208"/>
    <mergeCell ref="J207:J208"/>
    <mergeCell ref="K207:K208"/>
    <mergeCell ref="C205:C206"/>
    <mergeCell ref="D205:D206"/>
    <mergeCell ref="E205:E206"/>
    <mergeCell ref="J196:J198"/>
    <mergeCell ref="K196:K198"/>
    <mergeCell ref="B199:B200"/>
    <mergeCell ref="C199:C200"/>
    <mergeCell ref="D199:D200"/>
    <mergeCell ref="E199:E200"/>
    <mergeCell ref="G199:G200"/>
    <mergeCell ref="H199:H200"/>
    <mergeCell ref="I199:I200"/>
    <mergeCell ref="J199:J200"/>
    <mergeCell ref="K199:K200"/>
    <mergeCell ref="B196:B198"/>
    <mergeCell ref="C196:C198"/>
    <mergeCell ref="D196:D198"/>
    <mergeCell ref="E196:E198"/>
    <mergeCell ref="G196:G198"/>
    <mergeCell ref="H201:H202"/>
    <mergeCell ref="I201:I202"/>
    <mergeCell ref="J201:J202"/>
    <mergeCell ref="H17:H18"/>
    <mergeCell ref="I17:I18"/>
    <mergeCell ref="J17:J18"/>
    <mergeCell ref="K17:K18"/>
    <mergeCell ref="B17:B18"/>
    <mergeCell ref="C17:C18"/>
    <mergeCell ref="D17:D18"/>
    <mergeCell ref="E17:E18"/>
    <mergeCell ref="G17:G18"/>
    <mergeCell ref="F17:F18"/>
    <mergeCell ref="D194:D195"/>
    <mergeCell ref="E194:E195"/>
    <mergeCell ref="G194:G195"/>
    <mergeCell ref="H194:H195"/>
    <mergeCell ref="I194:I195"/>
    <mergeCell ref="J194:J195"/>
    <mergeCell ref="K194:K195"/>
    <mergeCell ref="B192:B193"/>
    <mergeCell ref="C192:C193"/>
    <mergeCell ref="D192:D193"/>
    <mergeCell ref="E192:E193"/>
    <mergeCell ref="G192:G193"/>
    <mergeCell ref="B151:B152"/>
    <mergeCell ref="C151:C152"/>
    <mergeCell ref="D151:D152"/>
    <mergeCell ref="E151:E152"/>
    <mergeCell ref="G151:G152"/>
    <mergeCell ref="H151:H152"/>
    <mergeCell ref="I151:I152"/>
    <mergeCell ref="J151:J152"/>
    <mergeCell ref="K151:K152"/>
    <mergeCell ref="F155:F156"/>
    <mergeCell ref="B161:B162"/>
    <mergeCell ref="C161:C162"/>
    <mergeCell ref="D161:D162"/>
    <mergeCell ref="G161:G162"/>
    <mergeCell ref="H161:H162"/>
    <mergeCell ref="I169:I170"/>
    <mergeCell ref="H183:H184"/>
    <mergeCell ref="I183:I184"/>
    <mergeCell ref="J183:J184"/>
    <mergeCell ref="K183:K184"/>
    <mergeCell ref="B185:B186"/>
    <mergeCell ref="C185:C186"/>
    <mergeCell ref="D185:D186"/>
    <mergeCell ref="E185:E186"/>
    <mergeCell ref="G185:G186"/>
    <mergeCell ref="H185:H186"/>
    <mergeCell ref="I185:I186"/>
    <mergeCell ref="J185:J186"/>
    <mergeCell ref="K185:K186"/>
    <mergeCell ref="B183:B184"/>
    <mergeCell ref="C183:C184"/>
    <mergeCell ref="D183:D184"/>
    <mergeCell ref="E183:E184"/>
    <mergeCell ref="G183:G184"/>
    <mergeCell ref="F183:F184"/>
    <mergeCell ref="F185:F186"/>
    <mergeCell ref="J177:J178"/>
    <mergeCell ref="K177:K178"/>
    <mergeCell ref="J169:J170"/>
    <mergeCell ref="K169:K170"/>
    <mergeCell ref="B171:B172"/>
    <mergeCell ref="C171:C172"/>
    <mergeCell ref="B87:B88"/>
    <mergeCell ref="C87:C88"/>
    <mergeCell ref="D87:D88"/>
    <mergeCell ref="E87:E88"/>
    <mergeCell ref="G87:G88"/>
    <mergeCell ref="H87:H88"/>
    <mergeCell ref="I87:I88"/>
    <mergeCell ref="J87:J88"/>
    <mergeCell ref="K87:K88"/>
    <mergeCell ref="B113:B114"/>
    <mergeCell ref="C113:C114"/>
    <mergeCell ref="D113:D114"/>
    <mergeCell ref="E113:E114"/>
    <mergeCell ref="G113:G114"/>
    <mergeCell ref="H113:H114"/>
    <mergeCell ref="I113:I114"/>
    <mergeCell ref="J113:J114"/>
    <mergeCell ref="K113:K114"/>
    <mergeCell ref="B93:B94"/>
    <mergeCell ref="C93:C94"/>
    <mergeCell ref="D93:D94"/>
    <mergeCell ref="E93:E94"/>
    <mergeCell ref="G93:G94"/>
    <mergeCell ref="H93:H94"/>
    <mergeCell ref="I93:I94"/>
    <mergeCell ref="J93:J94"/>
    <mergeCell ref="K93:K94"/>
    <mergeCell ref="B95:B96"/>
    <mergeCell ref="C95:C96"/>
    <mergeCell ref="D95:D96"/>
    <mergeCell ref="E95:E96"/>
    <mergeCell ref="G95:G96"/>
    <mergeCell ref="D171:D172"/>
    <mergeCell ref="E171:E172"/>
    <mergeCell ref="G171:G172"/>
    <mergeCell ref="H171:H172"/>
    <mergeCell ref="I171:I172"/>
    <mergeCell ref="J171:J172"/>
    <mergeCell ref="K171:K172"/>
    <mergeCell ref="B169:B170"/>
    <mergeCell ref="C169:C170"/>
    <mergeCell ref="D169:D170"/>
    <mergeCell ref="G169:G170"/>
    <mergeCell ref="H169:H170"/>
    <mergeCell ref="H111:H112"/>
    <mergeCell ref="I111:I112"/>
    <mergeCell ref="J111:J112"/>
    <mergeCell ref="K111:K112"/>
    <mergeCell ref="B111:B112"/>
    <mergeCell ref="C111:C112"/>
    <mergeCell ref="D111:D112"/>
    <mergeCell ref="E111:E112"/>
    <mergeCell ref="G111:G112"/>
    <mergeCell ref="I165:I166"/>
    <mergeCell ref="J165:J166"/>
    <mergeCell ref="K165:K166"/>
    <mergeCell ref="B167:B168"/>
    <mergeCell ref="C167:C168"/>
    <mergeCell ref="D167:D168"/>
    <mergeCell ref="G167:G168"/>
    <mergeCell ref="H167:H168"/>
    <mergeCell ref="I167:I168"/>
    <mergeCell ref="J167:J168"/>
    <mergeCell ref="K167:K168"/>
    <mergeCell ref="B165:B166"/>
    <mergeCell ref="C165:C166"/>
    <mergeCell ref="D165:D166"/>
    <mergeCell ref="G165:G166"/>
    <mergeCell ref="H165:H166"/>
    <mergeCell ref="I161:I162"/>
    <mergeCell ref="J161:J162"/>
    <mergeCell ref="K161:K162"/>
    <mergeCell ref="B163:B164"/>
    <mergeCell ref="C163:C164"/>
    <mergeCell ref="D163:D164"/>
    <mergeCell ref="G163:G164"/>
    <mergeCell ref="H107:H108"/>
    <mergeCell ref="I107:I108"/>
    <mergeCell ref="J107:J108"/>
    <mergeCell ref="K107:K108"/>
    <mergeCell ref="B109:B110"/>
    <mergeCell ref="C109:C110"/>
    <mergeCell ref="D109:D110"/>
    <mergeCell ref="E109:E110"/>
    <mergeCell ref="G109:G110"/>
    <mergeCell ref="H109:H110"/>
    <mergeCell ref="I109:I110"/>
    <mergeCell ref="J109:J110"/>
    <mergeCell ref="K109:K110"/>
    <mergeCell ref="B107:B108"/>
    <mergeCell ref="C107:C108"/>
    <mergeCell ref="D107:D108"/>
    <mergeCell ref="E107:E108"/>
    <mergeCell ref="G107:G108"/>
    <mergeCell ref="F107:F108"/>
    <mergeCell ref="F109:F110"/>
    <mergeCell ref="H103:H104"/>
    <mergeCell ref="I103:I104"/>
    <mergeCell ref="J103:J104"/>
    <mergeCell ref="K103:K104"/>
    <mergeCell ref="B105:B106"/>
    <mergeCell ref="C105:C106"/>
    <mergeCell ref="D105:D106"/>
    <mergeCell ref="E105:E106"/>
    <mergeCell ref="G105:G106"/>
    <mergeCell ref="H105:H106"/>
    <mergeCell ref="I105:I106"/>
    <mergeCell ref="J105:J106"/>
    <mergeCell ref="K105:K106"/>
    <mergeCell ref="B103:B104"/>
    <mergeCell ref="C103:C104"/>
    <mergeCell ref="D103:D104"/>
    <mergeCell ref="E103:E104"/>
    <mergeCell ref="G103:G104"/>
    <mergeCell ref="H99:H100"/>
    <mergeCell ref="I99:I100"/>
    <mergeCell ref="J99:J100"/>
    <mergeCell ref="K99:K100"/>
    <mergeCell ref="B101:B102"/>
    <mergeCell ref="C101:C102"/>
    <mergeCell ref="D101:D102"/>
    <mergeCell ref="E101:E102"/>
    <mergeCell ref="G101:G102"/>
    <mergeCell ref="H101:H102"/>
    <mergeCell ref="I101:I102"/>
    <mergeCell ref="J101:J102"/>
    <mergeCell ref="K101:K102"/>
    <mergeCell ref="B99:B100"/>
    <mergeCell ref="C99:C100"/>
    <mergeCell ref="D99:D100"/>
    <mergeCell ref="E99:E100"/>
    <mergeCell ref="G99:G100"/>
    <mergeCell ref="B97:B98"/>
    <mergeCell ref="C97:C98"/>
    <mergeCell ref="D97:D98"/>
    <mergeCell ref="E97:E98"/>
    <mergeCell ref="G97:G98"/>
    <mergeCell ref="H97:H98"/>
    <mergeCell ref="I97:I98"/>
    <mergeCell ref="J97:J98"/>
    <mergeCell ref="K97:K98"/>
    <mergeCell ref="H147:H148"/>
    <mergeCell ref="I147:I148"/>
    <mergeCell ref="J147:J148"/>
    <mergeCell ref="K147:K148"/>
    <mergeCell ref="B149:B150"/>
    <mergeCell ref="C149:C150"/>
    <mergeCell ref="D149:D150"/>
    <mergeCell ref="G149:G150"/>
    <mergeCell ref="H149:H150"/>
    <mergeCell ref="I149:I150"/>
    <mergeCell ref="J149:J150"/>
    <mergeCell ref="K149:K150"/>
    <mergeCell ref="B147:B148"/>
    <mergeCell ref="C147:C148"/>
    <mergeCell ref="D147:D148"/>
    <mergeCell ref="E147:E148"/>
    <mergeCell ref="G147:G148"/>
    <mergeCell ref="E149:E150"/>
    <mergeCell ref="I143:I144"/>
    <mergeCell ref="J143:J144"/>
    <mergeCell ref="K143:K144"/>
    <mergeCell ref="B145:B146"/>
    <mergeCell ref="C145:C146"/>
    <mergeCell ref="D145:D146"/>
    <mergeCell ref="G145:G146"/>
    <mergeCell ref="H145:H146"/>
    <mergeCell ref="I145:I146"/>
    <mergeCell ref="J145:J146"/>
    <mergeCell ref="K145:K146"/>
    <mergeCell ref="B143:B144"/>
    <mergeCell ref="C143:C144"/>
    <mergeCell ref="D143:D144"/>
    <mergeCell ref="G143:G144"/>
    <mergeCell ref="H143:H144"/>
    <mergeCell ref="I139:I140"/>
    <mergeCell ref="J139:J140"/>
    <mergeCell ref="K139:K140"/>
    <mergeCell ref="B141:B142"/>
    <mergeCell ref="C141:C142"/>
    <mergeCell ref="D141:D142"/>
    <mergeCell ref="G141:G142"/>
    <mergeCell ref="H141:H142"/>
    <mergeCell ref="I141:I142"/>
    <mergeCell ref="J141:J142"/>
    <mergeCell ref="K141:K142"/>
    <mergeCell ref="B139:B140"/>
    <mergeCell ref="C139:C140"/>
    <mergeCell ref="D139:D140"/>
    <mergeCell ref="G139:G140"/>
    <mergeCell ref="H139:H140"/>
    <mergeCell ref="I135:I136"/>
    <mergeCell ref="J135:J136"/>
    <mergeCell ref="K135:K136"/>
    <mergeCell ref="B137:B138"/>
    <mergeCell ref="C137:C138"/>
    <mergeCell ref="D137:D138"/>
    <mergeCell ref="G137:G138"/>
    <mergeCell ref="H137:H138"/>
    <mergeCell ref="I137:I138"/>
    <mergeCell ref="J137:J138"/>
    <mergeCell ref="K137:K138"/>
    <mergeCell ref="B135:B136"/>
    <mergeCell ref="C135:C136"/>
    <mergeCell ref="D135:D136"/>
    <mergeCell ref="G135:G136"/>
    <mergeCell ref="H135:H136"/>
    <mergeCell ref="H131:H132"/>
    <mergeCell ref="I131:I132"/>
    <mergeCell ref="J131:J132"/>
    <mergeCell ref="K131:K132"/>
    <mergeCell ref="B133:B134"/>
    <mergeCell ref="C133:C134"/>
    <mergeCell ref="D133:D134"/>
    <mergeCell ref="G133:G134"/>
    <mergeCell ref="H133:H134"/>
    <mergeCell ref="I133:I134"/>
    <mergeCell ref="J133:J134"/>
    <mergeCell ref="K133:K134"/>
    <mergeCell ref="B131:B132"/>
    <mergeCell ref="C131:C132"/>
    <mergeCell ref="D131:D132"/>
    <mergeCell ref="E131:E132"/>
    <mergeCell ref="G131:G132"/>
    <mergeCell ref="H123:H124"/>
    <mergeCell ref="I123:I124"/>
    <mergeCell ref="J123:J124"/>
    <mergeCell ref="K123:K124"/>
    <mergeCell ref="B123:B124"/>
    <mergeCell ref="C123:C124"/>
    <mergeCell ref="D123:D124"/>
    <mergeCell ref="E123:E124"/>
    <mergeCell ref="G123:G124"/>
    <mergeCell ref="H127:H128"/>
    <mergeCell ref="I127:I128"/>
    <mergeCell ref="J127:J128"/>
    <mergeCell ref="K127:K128"/>
    <mergeCell ref="B129:B130"/>
    <mergeCell ref="C129:C130"/>
    <mergeCell ref="D129:D130"/>
    <mergeCell ref="E129:E130"/>
    <mergeCell ref="G129:G130"/>
    <mergeCell ref="H129:H130"/>
    <mergeCell ref="I129:I130"/>
    <mergeCell ref="J129:J130"/>
    <mergeCell ref="K129:K130"/>
    <mergeCell ref="B127:B128"/>
    <mergeCell ref="C127:C128"/>
    <mergeCell ref="D127:D128"/>
    <mergeCell ref="E127:E128"/>
    <mergeCell ref="G127:G128"/>
    <mergeCell ref="F127:F128"/>
    <mergeCell ref="F129:F130"/>
    <mergeCell ref="F123:F124"/>
    <mergeCell ref="F131:F132"/>
    <mergeCell ref="H115:H116"/>
    <mergeCell ref="I115:I116"/>
    <mergeCell ref="J115:J116"/>
    <mergeCell ref="K115:K116"/>
    <mergeCell ref="B125:B126"/>
    <mergeCell ref="C125:C126"/>
    <mergeCell ref="D125:D126"/>
    <mergeCell ref="E125:E126"/>
    <mergeCell ref="G125:G126"/>
    <mergeCell ref="H125:H126"/>
    <mergeCell ref="I125:I126"/>
    <mergeCell ref="J125:J126"/>
    <mergeCell ref="K125:K126"/>
    <mergeCell ref="B115:B116"/>
    <mergeCell ref="C115:C116"/>
    <mergeCell ref="D115:D116"/>
    <mergeCell ref="E115:E116"/>
    <mergeCell ref="G115:G116"/>
    <mergeCell ref="F115:F116"/>
    <mergeCell ref="F125:F126"/>
    <mergeCell ref="H119:H120"/>
    <mergeCell ref="I119:I120"/>
    <mergeCell ref="J119:J120"/>
    <mergeCell ref="K119:K120"/>
    <mergeCell ref="B83:B84"/>
    <mergeCell ref="C83:C84"/>
    <mergeCell ref="D83:D84"/>
    <mergeCell ref="E83:E84"/>
    <mergeCell ref="G83:G84"/>
    <mergeCell ref="H83:H84"/>
    <mergeCell ref="I83:I84"/>
    <mergeCell ref="J83:J84"/>
    <mergeCell ref="K83:K84"/>
    <mergeCell ref="F83:F84"/>
    <mergeCell ref="B85:B86"/>
    <mergeCell ref="C85:C86"/>
    <mergeCell ref="D85:D86"/>
    <mergeCell ref="E85:E86"/>
    <mergeCell ref="G85:G86"/>
    <mergeCell ref="H85:H86"/>
    <mergeCell ref="I85:I86"/>
    <mergeCell ref="J85:J86"/>
    <mergeCell ref="K85:K86"/>
    <mergeCell ref="F85:F86"/>
    <mergeCell ref="H79:H80"/>
    <mergeCell ref="I79:I80"/>
    <mergeCell ref="J79:J80"/>
    <mergeCell ref="K79:K80"/>
    <mergeCell ref="B81:B82"/>
    <mergeCell ref="C81:C82"/>
    <mergeCell ref="D81:D82"/>
    <mergeCell ref="E81:E82"/>
    <mergeCell ref="G81:G82"/>
    <mergeCell ref="H81:H82"/>
    <mergeCell ref="I81:I82"/>
    <mergeCell ref="J81:J82"/>
    <mergeCell ref="K81:K82"/>
    <mergeCell ref="B79:B80"/>
    <mergeCell ref="C79:C80"/>
    <mergeCell ref="D79:D80"/>
    <mergeCell ref="E79:E80"/>
    <mergeCell ref="G79:G80"/>
    <mergeCell ref="F79:F80"/>
    <mergeCell ref="F81:F82"/>
    <mergeCell ref="H75:H76"/>
    <mergeCell ref="I75:I76"/>
    <mergeCell ref="J75:J76"/>
    <mergeCell ref="K75:K76"/>
    <mergeCell ref="B77:B78"/>
    <mergeCell ref="C77:C78"/>
    <mergeCell ref="D77:D78"/>
    <mergeCell ref="E77:E78"/>
    <mergeCell ref="G77:G78"/>
    <mergeCell ref="H77:H78"/>
    <mergeCell ref="I77:I78"/>
    <mergeCell ref="J77:J78"/>
    <mergeCell ref="K77:K78"/>
    <mergeCell ref="B75:B76"/>
    <mergeCell ref="C75:C76"/>
    <mergeCell ref="D75:D76"/>
    <mergeCell ref="E75:E76"/>
    <mergeCell ref="G75:G76"/>
    <mergeCell ref="F75:F76"/>
    <mergeCell ref="F77:F78"/>
    <mergeCell ref="H69:H70"/>
    <mergeCell ref="I69:I70"/>
    <mergeCell ref="J69:J70"/>
    <mergeCell ref="K69:K70"/>
    <mergeCell ref="B73:B74"/>
    <mergeCell ref="C73:C74"/>
    <mergeCell ref="D73:D74"/>
    <mergeCell ref="E73:E74"/>
    <mergeCell ref="G73:G74"/>
    <mergeCell ref="H73:H74"/>
    <mergeCell ref="I73:I74"/>
    <mergeCell ref="J73:J74"/>
    <mergeCell ref="K73:K74"/>
    <mergeCell ref="B69:B70"/>
    <mergeCell ref="C69:C70"/>
    <mergeCell ref="D69:D70"/>
    <mergeCell ref="E69:E70"/>
    <mergeCell ref="G69:G70"/>
    <mergeCell ref="F69:F70"/>
    <mergeCell ref="F73:F74"/>
    <mergeCell ref="H71:H72"/>
    <mergeCell ref="I71:I72"/>
    <mergeCell ref="J71:J72"/>
    <mergeCell ref="K71:K72"/>
    <mergeCell ref="B71:B72"/>
    <mergeCell ref="C71:C72"/>
    <mergeCell ref="D71:D72"/>
    <mergeCell ref="E71:E72"/>
    <mergeCell ref="G71:G72"/>
    <mergeCell ref="F71:F72"/>
    <mergeCell ref="H65:H66"/>
    <mergeCell ref="I65:I66"/>
    <mergeCell ref="J65:J66"/>
    <mergeCell ref="K65:K66"/>
    <mergeCell ref="B67:B68"/>
    <mergeCell ref="C67:C68"/>
    <mergeCell ref="D67:D68"/>
    <mergeCell ref="E67:E68"/>
    <mergeCell ref="G67:G68"/>
    <mergeCell ref="H67:H68"/>
    <mergeCell ref="I67:I68"/>
    <mergeCell ref="J67:J68"/>
    <mergeCell ref="K67:K68"/>
    <mergeCell ref="B65:B66"/>
    <mergeCell ref="C65:C66"/>
    <mergeCell ref="D65:D66"/>
    <mergeCell ref="E65:E66"/>
    <mergeCell ref="G65:G66"/>
    <mergeCell ref="F65:F66"/>
    <mergeCell ref="F67:F68"/>
    <mergeCell ref="H61:H62"/>
    <mergeCell ref="I61:I62"/>
    <mergeCell ref="J61:J62"/>
    <mergeCell ref="K61:K62"/>
    <mergeCell ref="B63:B64"/>
    <mergeCell ref="C63:C64"/>
    <mergeCell ref="D63:D64"/>
    <mergeCell ref="E63:E64"/>
    <mergeCell ref="G63:G64"/>
    <mergeCell ref="H63:H64"/>
    <mergeCell ref="I63:I64"/>
    <mergeCell ref="J63:J64"/>
    <mergeCell ref="K63:K64"/>
    <mergeCell ref="B61:B62"/>
    <mergeCell ref="C61:C62"/>
    <mergeCell ref="D61:D62"/>
    <mergeCell ref="E61:E62"/>
    <mergeCell ref="G61:G62"/>
    <mergeCell ref="F61:F62"/>
    <mergeCell ref="F63:F64"/>
    <mergeCell ref="H57:H58"/>
    <mergeCell ref="I57:I58"/>
    <mergeCell ref="J57:J58"/>
    <mergeCell ref="K57:K58"/>
    <mergeCell ref="B59:B60"/>
    <mergeCell ref="C59:C60"/>
    <mergeCell ref="D59:D60"/>
    <mergeCell ref="E59:E60"/>
    <mergeCell ref="G59:G60"/>
    <mergeCell ref="H59:H60"/>
    <mergeCell ref="I59:I60"/>
    <mergeCell ref="J59:J60"/>
    <mergeCell ref="K59:K60"/>
    <mergeCell ref="B57:B58"/>
    <mergeCell ref="C57:C58"/>
    <mergeCell ref="D57:D58"/>
    <mergeCell ref="E57:E58"/>
    <mergeCell ref="G57:G58"/>
    <mergeCell ref="F57:F58"/>
    <mergeCell ref="F59:F60"/>
    <mergeCell ref="H53:H54"/>
    <mergeCell ref="I53:I54"/>
    <mergeCell ref="J53:J54"/>
    <mergeCell ref="K53:K54"/>
    <mergeCell ref="B55:B56"/>
    <mergeCell ref="C55:C56"/>
    <mergeCell ref="D55:D56"/>
    <mergeCell ref="E55:E56"/>
    <mergeCell ref="G55:G56"/>
    <mergeCell ref="H55:H56"/>
    <mergeCell ref="I55:I56"/>
    <mergeCell ref="J55:J56"/>
    <mergeCell ref="K55:K56"/>
    <mergeCell ref="B53:B54"/>
    <mergeCell ref="C53:C54"/>
    <mergeCell ref="D53:D54"/>
    <mergeCell ref="E53:E54"/>
    <mergeCell ref="G53:G54"/>
    <mergeCell ref="F53:F54"/>
    <mergeCell ref="F55:F56"/>
    <mergeCell ref="H49:H50"/>
    <mergeCell ref="I49:I50"/>
    <mergeCell ref="J49:J50"/>
    <mergeCell ref="K49:K50"/>
    <mergeCell ref="B51:B52"/>
    <mergeCell ref="C51:C52"/>
    <mergeCell ref="D51:D52"/>
    <mergeCell ref="E51:E52"/>
    <mergeCell ref="G51:G52"/>
    <mergeCell ref="H51:H52"/>
    <mergeCell ref="I51:I52"/>
    <mergeCell ref="J51:J52"/>
    <mergeCell ref="K51:K52"/>
    <mergeCell ref="B49:B50"/>
    <mergeCell ref="C49:C50"/>
    <mergeCell ref="D49:D50"/>
    <mergeCell ref="E49:E50"/>
    <mergeCell ref="G49:G50"/>
    <mergeCell ref="F49:F50"/>
    <mergeCell ref="F51:F52"/>
    <mergeCell ref="H41:H42"/>
    <mergeCell ref="I41:I42"/>
    <mergeCell ref="J41:J42"/>
    <mergeCell ref="K41:K42"/>
    <mergeCell ref="B43:B44"/>
    <mergeCell ref="C43:C44"/>
    <mergeCell ref="D43:D44"/>
    <mergeCell ref="E43:E44"/>
    <mergeCell ref="G43:G44"/>
    <mergeCell ref="H43:H44"/>
    <mergeCell ref="I43:I44"/>
    <mergeCell ref="J43:J44"/>
    <mergeCell ref="K43:K44"/>
    <mergeCell ref="B41:B42"/>
    <mergeCell ref="C41:C42"/>
    <mergeCell ref="D41:D42"/>
    <mergeCell ref="E41:E42"/>
    <mergeCell ref="G41:G42"/>
    <mergeCell ref="F43:F44"/>
    <mergeCell ref="F41:F42"/>
    <mergeCell ref="H37:H38"/>
    <mergeCell ref="I37:I38"/>
    <mergeCell ref="J37:J38"/>
    <mergeCell ref="K37:K38"/>
    <mergeCell ref="B39:B40"/>
    <mergeCell ref="C39:C40"/>
    <mergeCell ref="D39:D40"/>
    <mergeCell ref="E39:E40"/>
    <mergeCell ref="G39:G40"/>
    <mergeCell ref="H39:H40"/>
    <mergeCell ref="I39:I40"/>
    <mergeCell ref="J39:J40"/>
    <mergeCell ref="K39:K40"/>
    <mergeCell ref="B37:B38"/>
    <mergeCell ref="C37:C38"/>
    <mergeCell ref="D37:D38"/>
    <mergeCell ref="E37:E38"/>
    <mergeCell ref="G37:G38"/>
    <mergeCell ref="F37:F38"/>
    <mergeCell ref="F39:F40"/>
    <mergeCell ref="H33:H34"/>
    <mergeCell ref="I33:I34"/>
    <mergeCell ref="J33:J34"/>
    <mergeCell ref="K33:K34"/>
    <mergeCell ref="B35:B36"/>
    <mergeCell ref="C35:C36"/>
    <mergeCell ref="D35:D36"/>
    <mergeCell ref="E35:E36"/>
    <mergeCell ref="G35:G36"/>
    <mergeCell ref="H35:H36"/>
    <mergeCell ref="I35:I36"/>
    <mergeCell ref="J35:J36"/>
    <mergeCell ref="K35:K36"/>
    <mergeCell ref="B33:B34"/>
    <mergeCell ref="C33:C34"/>
    <mergeCell ref="D33:D34"/>
    <mergeCell ref="E33:E34"/>
    <mergeCell ref="G33:G34"/>
    <mergeCell ref="F33:F34"/>
    <mergeCell ref="F35:F36"/>
    <mergeCell ref="H29:H30"/>
    <mergeCell ref="I29:I30"/>
    <mergeCell ref="J29:J30"/>
    <mergeCell ref="K29:K30"/>
    <mergeCell ref="B31:B32"/>
    <mergeCell ref="C31:C32"/>
    <mergeCell ref="D31:D32"/>
    <mergeCell ref="E31:E32"/>
    <mergeCell ref="G31:G32"/>
    <mergeCell ref="H31:H32"/>
    <mergeCell ref="I31:I32"/>
    <mergeCell ref="J31:J32"/>
    <mergeCell ref="K31:K32"/>
    <mergeCell ref="B29:B30"/>
    <mergeCell ref="C29:C30"/>
    <mergeCell ref="D29:D30"/>
    <mergeCell ref="E29:E30"/>
    <mergeCell ref="G29:G30"/>
    <mergeCell ref="F29:F30"/>
    <mergeCell ref="F31:F32"/>
    <mergeCell ref="B27:B28"/>
    <mergeCell ref="C27:C28"/>
    <mergeCell ref="D27:D28"/>
    <mergeCell ref="E27:E28"/>
    <mergeCell ref="G27:G28"/>
    <mergeCell ref="H27:H28"/>
    <mergeCell ref="I27:I28"/>
    <mergeCell ref="J27:J28"/>
    <mergeCell ref="K27:K28"/>
    <mergeCell ref="F27:F28"/>
    <mergeCell ref="H23:H24"/>
    <mergeCell ref="I23:I24"/>
    <mergeCell ref="J23:J24"/>
    <mergeCell ref="K23:K24"/>
    <mergeCell ref="B25:B26"/>
    <mergeCell ref="C25:C26"/>
    <mergeCell ref="D25:D26"/>
    <mergeCell ref="E25:E26"/>
    <mergeCell ref="G25:G26"/>
    <mergeCell ref="H25:H26"/>
    <mergeCell ref="I25:I26"/>
    <mergeCell ref="J25:J26"/>
    <mergeCell ref="K25:K26"/>
    <mergeCell ref="B23:B24"/>
    <mergeCell ref="C23:C24"/>
    <mergeCell ref="D23:D24"/>
    <mergeCell ref="E23:E24"/>
    <mergeCell ref="G23:G24"/>
    <mergeCell ref="F23:F24"/>
    <mergeCell ref="F25:F26"/>
    <mergeCell ref="H19:H20"/>
    <mergeCell ref="I19:I20"/>
    <mergeCell ref="J19:J20"/>
    <mergeCell ref="K19:K20"/>
    <mergeCell ref="B21:B22"/>
    <mergeCell ref="C21:C22"/>
    <mergeCell ref="D21:D22"/>
    <mergeCell ref="E21:E22"/>
    <mergeCell ref="G21:G22"/>
    <mergeCell ref="H21:H22"/>
    <mergeCell ref="I21:I22"/>
    <mergeCell ref="J21:J22"/>
    <mergeCell ref="K21:K22"/>
    <mergeCell ref="B19:B20"/>
    <mergeCell ref="C19:C20"/>
    <mergeCell ref="D19:D20"/>
    <mergeCell ref="E19:E20"/>
    <mergeCell ref="G19:G20"/>
    <mergeCell ref="F19:F20"/>
    <mergeCell ref="F21:F22"/>
    <mergeCell ref="H15:H16"/>
    <mergeCell ref="I15:I16"/>
    <mergeCell ref="J15:J16"/>
    <mergeCell ref="K15:K16"/>
    <mergeCell ref="B13:B14"/>
    <mergeCell ref="C13:C14"/>
    <mergeCell ref="D13:D14"/>
    <mergeCell ref="E13:E14"/>
    <mergeCell ref="G13:G14"/>
    <mergeCell ref="H13:H14"/>
    <mergeCell ref="I13:I14"/>
    <mergeCell ref="J13:J14"/>
    <mergeCell ref="K13:K14"/>
    <mergeCell ref="B15:B16"/>
    <mergeCell ref="C15:C16"/>
    <mergeCell ref="D15:D16"/>
    <mergeCell ref="E15:E16"/>
    <mergeCell ref="G15:G16"/>
    <mergeCell ref="F15:F16"/>
    <mergeCell ref="F13:F14"/>
    <mergeCell ref="A3:E3"/>
    <mergeCell ref="B7:B8"/>
    <mergeCell ref="C7:C8"/>
    <mergeCell ref="D7:D8"/>
    <mergeCell ref="E7:E8"/>
    <mergeCell ref="G7:G8"/>
    <mergeCell ref="H7:H8"/>
    <mergeCell ref="I7:I8"/>
    <mergeCell ref="J7:J8"/>
    <mergeCell ref="K7:K8"/>
    <mergeCell ref="H9:H10"/>
    <mergeCell ref="I9:I10"/>
    <mergeCell ref="J9:J10"/>
    <mergeCell ref="K9:K10"/>
    <mergeCell ref="B11:B12"/>
    <mergeCell ref="C11:C12"/>
    <mergeCell ref="D11:D12"/>
    <mergeCell ref="E11:E12"/>
    <mergeCell ref="G11:G12"/>
    <mergeCell ref="H11:H12"/>
    <mergeCell ref="I11:I12"/>
    <mergeCell ref="J11:J12"/>
    <mergeCell ref="K11:K12"/>
    <mergeCell ref="B9:B10"/>
    <mergeCell ref="C9:C10"/>
    <mergeCell ref="D9:D10"/>
    <mergeCell ref="E9:E10"/>
    <mergeCell ref="G9:G10"/>
    <mergeCell ref="B5:E5"/>
    <mergeCell ref="B6:E6"/>
    <mergeCell ref="F7:F8"/>
    <mergeCell ref="F9:F10"/>
    <mergeCell ref="B45:B46"/>
    <mergeCell ref="C45:C46"/>
    <mergeCell ref="D45:D46"/>
    <mergeCell ref="E45:E46"/>
    <mergeCell ref="G45:G46"/>
    <mergeCell ref="H45:H46"/>
    <mergeCell ref="I45:I46"/>
    <mergeCell ref="J45:J46"/>
    <mergeCell ref="K45:K46"/>
    <mergeCell ref="B121:B122"/>
    <mergeCell ref="C121:C122"/>
    <mergeCell ref="D121:D122"/>
    <mergeCell ref="E121:E122"/>
    <mergeCell ref="G121:G122"/>
    <mergeCell ref="H121:H122"/>
    <mergeCell ref="I121:I122"/>
    <mergeCell ref="J121:J122"/>
    <mergeCell ref="K121:K122"/>
    <mergeCell ref="B117:B118"/>
    <mergeCell ref="C117:C118"/>
    <mergeCell ref="D117:D118"/>
    <mergeCell ref="E117:E118"/>
    <mergeCell ref="G117:G118"/>
    <mergeCell ref="H117:H118"/>
    <mergeCell ref="I117:I118"/>
    <mergeCell ref="J117:J118"/>
    <mergeCell ref="K117:K118"/>
    <mergeCell ref="B119:B120"/>
    <mergeCell ref="C119:C120"/>
    <mergeCell ref="D119:D120"/>
    <mergeCell ref="E119:E120"/>
    <mergeCell ref="G119:G120"/>
    <mergeCell ref="B187:E187"/>
    <mergeCell ref="B159:B160"/>
    <mergeCell ref="C159:C160"/>
    <mergeCell ref="D159:D160"/>
    <mergeCell ref="E159:E160"/>
    <mergeCell ref="G159:G160"/>
    <mergeCell ref="H159:H160"/>
    <mergeCell ref="I159:I160"/>
    <mergeCell ref="J159:J160"/>
    <mergeCell ref="K159:K160"/>
    <mergeCell ref="B179:B180"/>
    <mergeCell ref="C179:C180"/>
    <mergeCell ref="D179:D180"/>
    <mergeCell ref="E179:E180"/>
    <mergeCell ref="G179:G180"/>
    <mergeCell ref="H179:H180"/>
    <mergeCell ref="I179:I180"/>
    <mergeCell ref="J179:J180"/>
    <mergeCell ref="K179:K180"/>
    <mergeCell ref="B181:B182"/>
    <mergeCell ref="C181:C182"/>
    <mergeCell ref="D181:D182"/>
    <mergeCell ref="E181:E182"/>
    <mergeCell ref="G181:G182"/>
    <mergeCell ref="H181:H182"/>
    <mergeCell ref="I181:I182"/>
    <mergeCell ref="J181:J182"/>
    <mergeCell ref="K181:K182"/>
    <mergeCell ref="H163:H164"/>
    <mergeCell ref="I163:I164"/>
    <mergeCell ref="J163:J164"/>
    <mergeCell ref="K163:K164"/>
    <mergeCell ref="B375:E375"/>
    <mergeCell ref="B207:B208"/>
    <mergeCell ref="C207:C208"/>
    <mergeCell ref="D207:D208"/>
    <mergeCell ref="H188:H189"/>
    <mergeCell ref="I188:I189"/>
    <mergeCell ref="J188:J189"/>
    <mergeCell ref="K188:K189"/>
    <mergeCell ref="B190:B191"/>
    <mergeCell ref="C190:C191"/>
    <mergeCell ref="D190:D191"/>
    <mergeCell ref="E190:E191"/>
    <mergeCell ref="G190:G191"/>
    <mergeCell ref="H190:H191"/>
    <mergeCell ref="I190:I191"/>
    <mergeCell ref="J190:J191"/>
    <mergeCell ref="K190:K191"/>
    <mergeCell ref="B188:B189"/>
    <mergeCell ref="B205:B206"/>
    <mergeCell ref="K201:K202"/>
    <mergeCell ref="C188:C189"/>
    <mergeCell ref="D188:D189"/>
    <mergeCell ref="E188:E189"/>
    <mergeCell ref="G188:G189"/>
    <mergeCell ref="H192:H193"/>
    <mergeCell ref="I192:I193"/>
    <mergeCell ref="J192:J193"/>
    <mergeCell ref="K192:K193"/>
    <mergeCell ref="B194:B195"/>
    <mergeCell ref="C194:C195"/>
    <mergeCell ref="H196:H198"/>
    <mergeCell ref="I196:I198"/>
    <mergeCell ref="B177:B178"/>
    <mergeCell ref="C177:C178"/>
    <mergeCell ref="D177:D178"/>
    <mergeCell ref="E177:E178"/>
    <mergeCell ref="F177:F178"/>
    <mergeCell ref="G177:G178"/>
    <mergeCell ref="H177:H178"/>
    <mergeCell ref="I177:I178"/>
    <mergeCell ref="H173:H174"/>
    <mergeCell ref="I173:I174"/>
    <mergeCell ref="J173:J174"/>
    <mergeCell ref="K173:K174"/>
    <mergeCell ref="B175:B176"/>
    <mergeCell ref="C175:C176"/>
    <mergeCell ref="D175:D176"/>
    <mergeCell ref="E175:E176"/>
    <mergeCell ref="G175:G176"/>
    <mergeCell ref="H175:H176"/>
    <mergeCell ref="I175:I176"/>
    <mergeCell ref="J175:J176"/>
    <mergeCell ref="K175:K176"/>
    <mergeCell ref="B173:B174"/>
    <mergeCell ref="C173:C174"/>
    <mergeCell ref="D173:D174"/>
    <mergeCell ref="E173:E174"/>
    <mergeCell ref="G173:G174"/>
  </mergeCells>
  <printOptions horizontalCentered="1" verticalCentered="1"/>
  <pageMargins left="0.39370078740157483" right="0.39370078740157483" top="0.78740157480314965" bottom="0.78740157480314965" header="0.31496062992125984" footer="0.31496062992125984"/>
  <pageSetup paperSize="9" orientation="landscape" horizontalDpi="4294967293" verticalDpi="1200" r:id="rId1"/>
  <headerFooter>
    <oddFooter>&amp;L     &amp;"TH SarabunIT๙,ตัวหนา"&amp;14 &amp;"TH SarabunPSK,ตัวหนา"แผนพัฒนาจังหวัดระยอง พ.ศ.2561-2564 (ทบทวนปี 2562)&amp;R&amp;"TH SarabunPSK,ตัวหนา"&amp;14หน้าที่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9"/>
  <sheetViews>
    <sheetView topLeftCell="A196" zoomScale="115" zoomScaleNormal="115" zoomScaleSheetLayoutView="100" workbookViewId="0">
      <selection activeCell="H204" sqref="H204:K204"/>
    </sheetView>
  </sheetViews>
  <sheetFormatPr defaultRowHeight="17.25" x14ac:dyDescent="0.4"/>
  <cols>
    <col min="1" max="1" width="32" style="8" customWidth="1"/>
    <col min="2" max="2" width="7.75" style="8" customWidth="1"/>
    <col min="3" max="3" width="8.125" style="8" customWidth="1"/>
    <col min="4" max="4" width="7.75" style="8" customWidth="1"/>
    <col min="5" max="5" width="11.5" style="8" customWidth="1"/>
    <col min="6" max="7" width="9" style="8" customWidth="1"/>
    <col min="8" max="8" width="9.375" style="8" customWidth="1"/>
    <col min="9" max="10" width="10.125" style="8" customWidth="1"/>
    <col min="11" max="11" width="12.125" style="8" customWidth="1"/>
    <col min="12" max="12" width="9.875" style="8" customWidth="1"/>
    <col min="13" max="13" width="0.125" style="8" hidden="1" customWidth="1"/>
    <col min="14" max="14" width="9" style="8" customWidth="1"/>
    <col min="15" max="15" width="1.625" style="8" hidden="1" customWidth="1"/>
    <col min="16" max="16" width="10.875" style="8" customWidth="1"/>
    <col min="17" max="16384" width="9" style="8"/>
  </cols>
  <sheetData>
    <row r="1" spans="1:11" ht="24" x14ac:dyDescent="0.4">
      <c r="A1" s="33" t="s">
        <v>200</v>
      </c>
      <c r="B1" s="9"/>
      <c r="C1" s="7"/>
      <c r="D1" s="9"/>
      <c r="E1" s="9"/>
      <c r="F1" s="9"/>
      <c r="G1" s="9"/>
      <c r="H1" s="9"/>
      <c r="I1" s="9"/>
      <c r="J1" s="9"/>
      <c r="K1" s="9"/>
    </row>
    <row r="2" spans="1:11" ht="9" customHeight="1" x14ac:dyDescent="0.25">
      <c r="A2" s="5"/>
      <c r="B2" s="10"/>
      <c r="C2" s="6"/>
      <c r="D2" s="10"/>
      <c r="E2" s="10"/>
      <c r="F2" s="10"/>
      <c r="G2" s="10"/>
      <c r="H2" s="10"/>
      <c r="I2" s="10"/>
      <c r="J2" s="10"/>
      <c r="K2" s="10"/>
    </row>
    <row r="3" spans="1:11" ht="22.5" customHeight="1" x14ac:dyDescent="0.4">
      <c r="A3" s="246" t="s">
        <v>0</v>
      </c>
      <c r="B3" s="246"/>
      <c r="C3" s="246"/>
      <c r="D3" s="246"/>
      <c r="E3" s="246"/>
      <c r="F3" s="284" t="s">
        <v>1</v>
      </c>
      <c r="G3" s="285"/>
      <c r="H3" s="285"/>
      <c r="I3" s="285"/>
      <c r="J3" s="285"/>
      <c r="K3" s="286"/>
    </row>
    <row r="4" spans="1:11" ht="39" x14ac:dyDescent="0.4">
      <c r="A4" s="66" t="s">
        <v>192</v>
      </c>
      <c r="B4" s="66" t="s">
        <v>2</v>
      </c>
      <c r="C4" s="66" t="s">
        <v>193</v>
      </c>
      <c r="D4" s="66" t="s">
        <v>194</v>
      </c>
      <c r="E4" s="76" t="s">
        <v>195</v>
      </c>
      <c r="F4" s="138" t="s">
        <v>1014</v>
      </c>
      <c r="G4" s="66" t="s">
        <v>4</v>
      </c>
      <c r="H4" s="66" t="s">
        <v>5</v>
      </c>
      <c r="I4" s="66" t="s">
        <v>6</v>
      </c>
      <c r="J4" s="66" t="s">
        <v>7</v>
      </c>
      <c r="K4" s="66" t="s">
        <v>1017</v>
      </c>
    </row>
    <row r="5" spans="1:11" ht="23.25" x14ac:dyDescent="0.4">
      <c r="A5" s="34" t="s">
        <v>201</v>
      </c>
      <c r="B5" s="289" t="s">
        <v>1368</v>
      </c>
      <c r="C5" s="290"/>
      <c r="D5" s="290"/>
      <c r="E5" s="291"/>
      <c r="F5" s="141"/>
      <c r="G5" s="67"/>
      <c r="H5" s="117">
        <f>SUM(H6,H160,H171,H204)</f>
        <v>2435586800</v>
      </c>
      <c r="I5" s="117">
        <f>SUM(I6,I160,I171,I204)</f>
        <v>480253000</v>
      </c>
      <c r="J5" s="117">
        <f>SUM(J6,J160,J171,J204)</f>
        <v>456853000</v>
      </c>
      <c r="K5" s="117">
        <f>SUM(K6,K160,K171,K204)</f>
        <v>3397692800</v>
      </c>
    </row>
    <row r="6" spans="1:11" ht="24" x14ac:dyDescent="0.4">
      <c r="A6" s="153" t="s">
        <v>9</v>
      </c>
      <c r="B6" s="257" t="s">
        <v>1366</v>
      </c>
      <c r="C6" s="258"/>
      <c r="D6" s="258"/>
      <c r="E6" s="259"/>
      <c r="F6" s="68"/>
      <c r="G6" s="68"/>
      <c r="H6" s="145">
        <f>SUM(H7,H49,H76,H86,H124,H134,H148,H154)</f>
        <v>805761800</v>
      </c>
      <c r="I6" s="145">
        <f>SUM(I7,I49,I76,I86,I124,I134,I148,I154)</f>
        <v>273253000</v>
      </c>
      <c r="J6" s="145">
        <f>SUM(J7,J49,J76,J86,J124,J134,J148,J154)</f>
        <v>252853000</v>
      </c>
      <c r="K6" s="145">
        <f>SUM(K7,K49,K76,K86,K124,K134,K148,K154)</f>
        <v>1361867800</v>
      </c>
    </row>
    <row r="7" spans="1:11" ht="19.5" x14ac:dyDescent="0.4">
      <c r="A7" s="22" t="s">
        <v>97</v>
      </c>
      <c r="B7" s="261"/>
      <c r="C7" s="261"/>
      <c r="D7" s="261"/>
      <c r="E7" s="261"/>
      <c r="F7" s="247" t="s">
        <v>11</v>
      </c>
      <c r="G7" s="247" t="s">
        <v>11</v>
      </c>
      <c r="H7" s="304">
        <f>SUM(H9:H48)</f>
        <v>274783800</v>
      </c>
      <c r="I7" s="304">
        <f>SUM(I9:I46)</f>
        <v>34800000</v>
      </c>
      <c r="J7" s="304">
        <f>SUM(J9:J46)</f>
        <v>16400000</v>
      </c>
      <c r="K7" s="304">
        <f>SUM(K9:K48)</f>
        <v>325983800</v>
      </c>
    </row>
    <row r="8" spans="1:11" ht="39" x14ac:dyDescent="0.4">
      <c r="A8" s="17" t="s">
        <v>202</v>
      </c>
      <c r="B8" s="261"/>
      <c r="C8" s="261"/>
      <c r="D8" s="261"/>
      <c r="E8" s="261"/>
      <c r="F8" s="247"/>
      <c r="G8" s="247"/>
      <c r="H8" s="304"/>
      <c r="I8" s="304"/>
      <c r="J8" s="304"/>
      <c r="K8" s="304"/>
    </row>
    <row r="9" spans="1:11" ht="21.75" customHeight="1" x14ac:dyDescent="0.4">
      <c r="A9" s="19" t="s">
        <v>1305</v>
      </c>
      <c r="B9" s="252">
        <v>2.1</v>
      </c>
      <c r="C9" s="253">
        <v>1</v>
      </c>
      <c r="D9" s="253">
        <v>1</v>
      </c>
      <c r="E9" s="287" t="s">
        <v>218</v>
      </c>
      <c r="F9" s="308" t="s">
        <v>11</v>
      </c>
      <c r="G9" s="308" t="s">
        <v>11</v>
      </c>
      <c r="H9" s="250">
        <v>2000000</v>
      </c>
      <c r="I9" s="252" t="s">
        <v>11</v>
      </c>
      <c r="J9" s="252" t="s">
        <v>11</v>
      </c>
      <c r="K9" s="250">
        <v>2000000</v>
      </c>
    </row>
    <row r="10" spans="1:11" ht="37.5" customHeight="1" x14ac:dyDescent="0.4">
      <c r="A10" s="20" t="s">
        <v>863</v>
      </c>
      <c r="B10" s="252"/>
      <c r="C10" s="253"/>
      <c r="D10" s="253"/>
      <c r="E10" s="288"/>
      <c r="F10" s="308"/>
      <c r="G10" s="308"/>
      <c r="H10" s="250"/>
      <c r="I10" s="252"/>
      <c r="J10" s="252"/>
      <c r="K10" s="250"/>
    </row>
    <row r="11" spans="1:11" ht="18.75" customHeight="1" x14ac:dyDescent="0.4">
      <c r="A11" s="19" t="s">
        <v>1306</v>
      </c>
      <c r="B11" s="252">
        <v>2.1</v>
      </c>
      <c r="C11" s="252">
        <v>1</v>
      </c>
      <c r="D11" s="252">
        <v>1</v>
      </c>
      <c r="E11" s="252" t="s">
        <v>51</v>
      </c>
      <c r="F11" s="308" t="s">
        <v>11</v>
      </c>
      <c r="G11" s="308" t="s">
        <v>11</v>
      </c>
      <c r="H11" s="251">
        <v>10000000</v>
      </c>
      <c r="I11" s="252" t="s">
        <v>11</v>
      </c>
      <c r="J11" s="252" t="s">
        <v>11</v>
      </c>
      <c r="K11" s="251">
        <v>10000000</v>
      </c>
    </row>
    <row r="12" spans="1:11" ht="51.75" customHeight="1" x14ac:dyDescent="0.4">
      <c r="A12" s="20" t="s">
        <v>204</v>
      </c>
      <c r="B12" s="252"/>
      <c r="C12" s="252"/>
      <c r="D12" s="252"/>
      <c r="E12" s="252"/>
      <c r="F12" s="308"/>
      <c r="G12" s="308"/>
      <c r="H12" s="251"/>
      <c r="I12" s="252"/>
      <c r="J12" s="252"/>
      <c r="K12" s="251"/>
    </row>
    <row r="13" spans="1:11" s="87" customFormat="1" ht="19.5" x14ac:dyDescent="0.4">
      <c r="A13" s="110" t="s">
        <v>1146</v>
      </c>
      <c r="B13" s="252">
        <v>2.1</v>
      </c>
      <c r="C13" s="223">
        <v>1</v>
      </c>
      <c r="D13" s="223">
        <v>2</v>
      </c>
      <c r="E13" s="252" t="s">
        <v>51</v>
      </c>
      <c r="F13" s="223" t="s">
        <v>11</v>
      </c>
      <c r="G13" s="223" t="s">
        <v>11</v>
      </c>
      <c r="H13" s="222">
        <v>6500000</v>
      </c>
      <c r="I13" s="303" t="s">
        <v>11</v>
      </c>
      <c r="J13" s="303" t="s">
        <v>11</v>
      </c>
      <c r="K13" s="224">
        <v>6500000</v>
      </c>
    </row>
    <row r="14" spans="1:11" s="87" customFormat="1" ht="58.5" x14ac:dyDescent="0.4">
      <c r="A14" s="109" t="s">
        <v>869</v>
      </c>
      <c r="B14" s="252"/>
      <c r="C14" s="223"/>
      <c r="D14" s="223"/>
      <c r="E14" s="252"/>
      <c r="F14" s="223"/>
      <c r="G14" s="223"/>
      <c r="H14" s="222"/>
      <c r="I14" s="303"/>
      <c r="J14" s="303"/>
      <c r="K14" s="224"/>
    </row>
    <row r="15" spans="1:11" s="87" customFormat="1" ht="19.5" x14ac:dyDescent="0.4">
      <c r="A15" s="110" t="s">
        <v>1307</v>
      </c>
      <c r="B15" s="252">
        <v>2.1</v>
      </c>
      <c r="C15" s="223">
        <v>1</v>
      </c>
      <c r="D15" s="223">
        <v>1</v>
      </c>
      <c r="E15" s="252" t="s">
        <v>51</v>
      </c>
      <c r="F15" s="303" t="s">
        <v>11</v>
      </c>
      <c r="G15" s="303" t="s">
        <v>11</v>
      </c>
      <c r="H15" s="222">
        <v>10380000</v>
      </c>
      <c r="I15" s="303" t="s">
        <v>11</v>
      </c>
      <c r="J15" s="303" t="s">
        <v>11</v>
      </c>
      <c r="K15" s="224">
        <v>10380000</v>
      </c>
    </row>
    <row r="16" spans="1:11" s="87" customFormat="1" ht="62.25" customHeight="1" x14ac:dyDescent="0.4">
      <c r="A16" s="109" t="s">
        <v>868</v>
      </c>
      <c r="B16" s="252"/>
      <c r="C16" s="223"/>
      <c r="D16" s="223"/>
      <c r="E16" s="252"/>
      <c r="F16" s="303"/>
      <c r="G16" s="303"/>
      <c r="H16" s="222"/>
      <c r="I16" s="303"/>
      <c r="J16" s="303"/>
      <c r="K16" s="224"/>
    </row>
    <row r="17" spans="1:11" ht="17.25" customHeight="1" x14ac:dyDescent="0.4">
      <c r="A17" s="19" t="s">
        <v>1308</v>
      </c>
      <c r="B17" s="252">
        <v>2.1</v>
      </c>
      <c r="C17" s="252">
        <v>1</v>
      </c>
      <c r="D17" s="252">
        <v>1</v>
      </c>
      <c r="E17" s="252" t="s">
        <v>51</v>
      </c>
      <c r="F17" s="292" t="s">
        <v>11</v>
      </c>
      <c r="G17" s="292" t="s">
        <v>11</v>
      </c>
      <c r="H17" s="250">
        <v>15500000</v>
      </c>
      <c r="I17" s="253" t="s">
        <v>11</v>
      </c>
      <c r="J17" s="252" t="s">
        <v>11</v>
      </c>
      <c r="K17" s="251">
        <v>15500000</v>
      </c>
    </row>
    <row r="18" spans="1:11" ht="78" x14ac:dyDescent="0.4">
      <c r="A18" s="35" t="s">
        <v>1246</v>
      </c>
      <c r="B18" s="252"/>
      <c r="C18" s="252"/>
      <c r="D18" s="252"/>
      <c r="E18" s="252"/>
      <c r="F18" s="292"/>
      <c r="G18" s="292"/>
      <c r="H18" s="250"/>
      <c r="I18" s="253"/>
      <c r="J18" s="252"/>
      <c r="K18" s="251"/>
    </row>
    <row r="19" spans="1:11" ht="19.5" x14ac:dyDescent="0.4">
      <c r="A19" s="19" t="s">
        <v>1309</v>
      </c>
      <c r="B19" s="252">
        <v>2.1</v>
      </c>
      <c r="C19" s="252">
        <v>1</v>
      </c>
      <c r="D19" s="252">
        <v>1</v>
      </c>
      <c r="E19" s="252" t="s">
        <v>54</v>
      </c>
      <c r="F19" s="308" t="s">
        <v>11</v>
      </c>
      <c r="G19" s="308" t="s">
        <v>11</v>
      </c>
      <c r="H19" s="251">
        <v>17000000</v>
      </c>
      <c r="I19" s="252" t="s">
        <v>11</v>
      </c>
      <c r="J19" s="252" t="s">
        <v>11</v>
      </c>
      <c r="K19" s="251">
        <v>17000000</v>
      </c>
    </row>
    <row r="20" spans="1:11" ht="39" x14ac:dyDescent="0.4">
      <c r="A20" s="20" t="s">
        <v>205</v>
      </c>
      <c r="B20" s="252"/>
      <c r="C20" s="252"/>
      <c r="D20" s="252"/>
      <c r="E20" s="252"/>
      <c r="F20" s="308"/>
      <c r="G20" s="308"/>
      <c r="H20" s="251"/>
      <c r="I20" s="252"/>
      <c r="J20" s="252"/>
      <c r="K20" s="251"/>
    </row>
    <row r="21" spans="1:11" ht="19.5" x14ac:dyDescent="0.4">
      <c r="A21" s="19" t="s">
        <v>1310</v>
      </c>
      <c r="B21" s="252">
        <v>2.1</v>
      </c>
      <c r="C21" s="252">
        <v>1</v>
      </c>
      <c r="D21" s="252">
        <v>1</v>
      </c>
      <c r="E21" s="252" t="s">
        <v>492</v>
      </c>
      <c r="F21" s="292" t="s">
        <v>11</v>
      </c>
      <c r="G21" s="292" t="s">
        <v>11</v>
      </c>
      <c r="H21" s="250">
        <v>16840000</v>
      </c>
      <c r="I21" s="253" t="s">
        <v>11</v>
      </c>
      <c r="J21" s="252" t="s">
        <v>11</v>
      </c>
      <c r="K21" s="251">
        <v>16840000</v>
      </c>
    </row>
    <row r="22" spans="1:11" ht="39" x14ac:dyDescent="0.4">
      <c r="A22" s="20" t="s">
        <v>261</v>
      </c>
      <c r="B22" s="252"/>
      <c r="C22" s="252"/>
      <c r="D22" s="252"/>
      <c r="E22" s="252"/>
      <c r="F22" s="292"/>
      <c r="G22" s="292"/>
      <c r="H22" s="250"/>
      <c r="I22" s="253"/>
      <c r="J22" s="252"/>
      <c r="K22" s="251"/>
    </row>
    <row r="23" spans="1:11" s="87" customFormat="1" ht="19.5" x14ac:dyDescent="0.4">
      <c r="A23" s="110" t="s">
        <v>1311</v>
      </c>
      <c r="B23" s="252">
        <v>2.1</v>
      </c>
      <c r="C23" s="223"/>
      <c r="D23" s="223"/>
      <c r="E23" s="223" t="s">
        <v>12</v>
      </c>
      <c r="F23" s="303" t="s">
        <v>11</v>
      </c>
      <c r="G23" s="303" t="s">
        <v>11</v>
      </c>
      <c r="H23" s="222">
        <v>5000000</v>
      </c>
      <c r="I23" s="303" t="s">
        <v>11</v>
      </c>
      <c r="J23" s="303" t="s">
        <v>11</v>
      </c>
      <c r="K23" s="224">
        <v>5000000</v>
      </c>
    </row>
    <row r="24" spans="1:11" s="87" customFormat="1" ht="39" x14ac:dyDescent="0.4">
      <c r="A24" s="109" t="s">
        <v>867</v>
      </c>
      <c r="B24" s="252"/>
      <c r="C24" s="223"/>
      <c r="D24" s="223"/>
      <c r="E24" s="223"/>
      <c r="F24" s="303"/>
      <c r="G24" s="303"/>
      <c r="H24" s="222"/>
      <c r="I24" s="303"/>
      <c r="J24" s="303"/>
      <c r="K24" s="224"/>
    </row>
    <row r="25" spans="1:11" s="87" customFormat="1" ht="19.5" x14ac:dyDescent="0.4">
      <c r="A25" s="110" t="s">
        <v>1312</v>
      </c>
      <c r="B25" s="252">
        <v>2.1</v>
      </c>
      <c r="C25" s="223">
        <v>1</v>
      </c>
      <c r="D25" s="223">
        <v>2</v>
      </c>
      <c r="E25" s="223" t="s">
        <v>12</v>
      </c>
      <c r="F25" s="303" t="s">
        <v>11</v>
      </c>
      <c r="G25" s="303" t="s">
        <v>11</v>
      </c>
      <c r="H25" s="222">
        <v>25000000</v>
      </c>
      <c r="I25" s="303" t="s">
        <v>11</v>
      </c>
      <c r="J25" s="303" t="s">
        <v>11</v>
      </c>
      <c r="K25" s="224">
        <v>25000000</v>
      </c>
    </row>
    <row r="26" spans="1:11" s="87" customFormat="1" ht="57" customHeight="1" x14ac:dyDescent="0.4">
      <c r="A26" s="109" t="s">
        <v>866</v>
      </c>
      <c r="B26" s="252"/>
      <c r="C26" s="223"/>
      <c r="D26" s="223"/>
      <c r="E26" s="223"/>
      <c r="F26" s="303"/>
      <c r="G26" s="303"/>
      <c r="H26" s="222"/>
      <c r="I26" s="303"/>
      <c r="J26" s="303"/>
      <c r="K26" s="224"/>
    </row>
    <row r="27" spans="1:11" s="87" customFormat="1" ht="19.5" x14ac:dyDescent="0.4">
      <c r="A27" s="110" t="s">
        <v>1313</v>
      </c>
      <c r="B27" s="252">
        <v>2.1</v>
      </c>
      <c r="C27" s="223">
        <v>1</v>
      </c>
      <c r="D27" s="223">
        <v>2</v>
      </c>
      <c r="E27" s="223" t="s">
        <v>12</v>
      </c>
      <c r="F27" s="303" t="s">
        <v>11</v>
      </c>
      <c r="G27" s="303" t="s">
        <v>11</v>
      </c>
      <c r="H27" s="222">
        <v>14113800</v>
      </c>
      <c r="I27" s="303" t="s">
        <v>11</v>
      </c>
      <c r="J27" s="303" t="s">
        <v>11</v>
      </c>
      <c r="K27" s="224">
        <v>14113800</v>
      </c>
    </row>
    <row r="28" spans="1:11" s="87" customFormat="1" ht="39" x14ac:dyDescent="0.4">
      <c r="A28" s="109" t="s">
        <v>894</v>
      </c>
      <c r="B28" s="252"/>
      <c r="C28" s="223"/>
      <c r="D28" s="223"/>
      <c r="E28" s="223"/>
      <c r="F28" s="303"/>
      <c r="G28" s="303"/>
      <c r="H28" s="222"/>
      <c r="I28" s="303"/>
      <c r="J28" s="303"/>
      <c r="K28" s="224"/>
    </row>
    <row r="29" spans="1:11" s="87" customFormat="1" ht="19.5" x14ac:dyDescent="0.4">
      <c r="A29" s="110" t="s">
        <v>1314</v>
      </c>
      <c r="B29" s="223">
        <v>2.1</v>
      </c>
      <c r="C29" s="223">
        <v>1</v>
      </c>
      <c r="D29" s="223">
        <v>2</v>
      </c>
      <c r="E29" s="223" t="s">
        <v>12</v>
      </c>
      <c r="F29" s="303" t="s">
        <v>11</v>
      </c>
      <c r="G29" s="303" t="s">
        <v>11</v>
      </c>
      <c r="H29" s="222">
        <v>19850000</v>
      </c>
      <c r="I29" s="303" t="s">
        <v>11</v>
      </c>
      <c r="J29" s="303" t="s">
        <v>11</v>
      </c>
      <c r="K29" s="224">
        <v>19850000</v>
      </c>
    </row>
    <row r="30" spans="1:11" s="87" customFormat="1" ht="78" x14ac:dyDescent="0.4">
      <c r="A30" s="111" t="s">
        <v>1247</v>
      </c>
      <c r="B30" s="223"/>
      <c r="C30" s="223"/>
      <c r="D30" s="223"/>
      <c r="E30" s="223"/>
      <c r="F30" s="303"/>
      <c r="G30" s="303"/>
      <c r="H30" s="222"/>
      <c r="I30" s="303"/>
      <c r="J30" s="303"/>
      <c r="K30" s="224"/>
    </row>
    <row r="31" spans="1:11" ht="19.5" x14ac:dyDescent="0.4">
      <c r="A31" s="19" t="s">
        <v>1315</v>
      </c>
      <c r="B31" s="252">
        <v>2.1</v>
      </c>
      <c r="C31" s="252">
        <v>1</v>
      </c>
      <c r="D31" s="252">
        <v>1</v>
      </c>
      <c r="E31" s="298" t="s">
        <v>12</v>
      </c>
      <c r="F31" s="292" t="s">
        <v>11</v>
      </c>
      <c r="G31" s="292" t="s">
        <v>11</v>
      </c>
      <c r="H31" s="250">
        <v>2500000</v>
      </c>
      <c r="I31" s="292" t="s">
        <v>11</v>
      </c>
      <c r="J31" s="292" t="s">
        <v>11</v>
      </c>
      <c r="K31" s="251">
        <v>2500000</v>
      </c>
    </row>
    <row r="32" spans="1:11" ht="36" customHeight="1" x14ac:dyDescent="0.4">
      <c r="A32" s="20" t="s">
        <v>232</v>
      </c>
      <c r="B32" s="252"/>
      <c r="C32" s="252"/>
      <c r="D32" s="252"/>
      <c r="E32" s="299"/>
      <c r="F32" s="292"/>
      <c r="G32" s="292"/>
      <c r="H32" s="250"/>
      <c r="I32" s="292"/>
      <c r="J32" s="292"/>
      <c r="K32" s="251"/>
    </row>
    <row r="33" spans="1:11" ht="19.5" x14ac:dyDescent="0.4">
      <c r="A33" s="19" t="s">
        <v>1316</v>
      </c>
      <c r="B33" s="252">
        <v>2.1</v>
      </c>
      <c r="C33" s="252">
        <v>1</v>
      </c>
      <c r="D33" s="252">
        <v>1</v>
      </c>
      <c r="E33" s="298" t="s">
        <v>12</v>
      </c>
      <c r="F33" s="292" t="s">
        <v>11</v>
      </c>
      <c r="G33" s="292" t="s">
        <v>11</v>
      </c>
      <c r="H33" s="250">
        <v>10000000</v>
      </c>
      <c r="I33" s="292" t="s">
        <v>11</v>
      </c>
      <c r="J33" s="292" t="s">
        <v>11</v>
      </c>
      <c r="K33" s="251">
        <v>10000000</v>
      </c>
    </row>
    <row r="34" spans="1:11" ht="39" x14ac:dyDescent="0.4">
      <c r="A34" s="20" t="s">
        <v>233</v>
      </c>
      <c r="B34" s="252"/>
      <c r="C34" s="252"/>
      <c r="D34" s="252"/>
      <c r="E34" s="299"/>
      <c r="F34" s="292"/>
      <c r="G34" s="292"/>
      <c r="H34" s="250"/>
      <c r="I34" s="292"/>
      <c r="J34" s="292"/>
      <c r="K34" s="251"/>
    </row>
    <row r="35" spans="1:11" ht="19.5" x14ac:dyDescent="0.4">
      <c r="A35" s="19" t="s">
        <v>1317</v>
      </c>
      <c r="B35" s="252">
        <v>2.1</v>
      </c>
      <c r="C35" s="252">
        <v>1</v>
      </c>
      <c r="D35" s="252">
        <v>1</v>
      </c>
      <c r="E35" s="252" t="s">
        <v>12</v>
      </c>
      <c r="F35" s="292" t="s">
        <v>11</v>
      </c>
      <c r="G35" s="292" t="s">
        <v>11</v>
      </c>
      <c r="H35" s="250">
        <v>45000000</v>
      </c>
      <c r="I35" s="253" t="s">
        <v>11</v>
      </c>
      <c r="J35" s="252" t="s">
        <v>11</v>
      </c>
      <c r="K35" s="251">
        <v>45000000</v>
      </c>
    </row>
    <row r="36" spans="1:11" ht="58.5" x14ac:dyDescent="0.4">
      <c r="A36" s="20" t="s">
        <v>1250</v>
      </c>
      <c r="B36" s="252"/>
      <c r="C36" s="252"/>
      <c r="D36" s="252"/>
      <c r="E36" s="252"/>
      <c r="F36" s="292"/>
      <c r="G36" s="292"/>
      <c r="H36" s="250"/>
      <c r="I36" s="253"/>
      <c r="J36" s="252"/>
      <c r="K36" s="251"/>
    </row>
    <row r="37" spans="1:11" ht="19.5" x14ac:dyDescent="0.4">
      <c r="A37" s="19" t="s">
        <v>1318</v>
      </c>
      <c r="B37" s="252">
        <v>2.1</v>
      </c>
      <c r="C37" s="252">
        <v>1</v>
      </c>
      <c r="D37" s="252">
        <v>1</v>
      </c>
      <c r="E37" s="252" t="s">
        <v>253</v>
      </c>
      <c r="F37" s="292" t="s">
        <v>11</v>
      </c>
      <c r="G37" s="292" t="s">
        <v>11</v>
      </c>
      <c r="H37" s="250">
        <v>800000</v>
      </c>
      <c r="I37" s="253" t="s">
        <v>11</v>
      </c>
      <c r="J37" s="252" t="s">
        <v>11</v>
      </c>
      <c r="K37" s="251">
        <v>800000</v>
      </c>
    </row>
    <row r="38" spans="1:11" ht="42" customHeight="1" x14ac:dyDescent="0.4">
      <c r="A38" s="20" t="s">
        <v>1319</v>
      </c>
      <c r="B38" s="252"/>
      <c r="C38" s="252"/>
      <c r="D38" s="252"/>
      <c r="E38" s="252"/>
      <c r="F38" s="292"/>
      <c r="G38" s="292"/>
      <c r="H38" s="250"/>
      <c r="I38" s="253"/>
      <c r="J38" s="252"/>
      <c r="K38" s="251"/>
    </row>
    <row r="39" spans="1:11" ht="19.5" x14ac:dyDescent="0.4">
      <c r="A39" s="19" t="s">
        <v>1321</v>
      </c>
      <c r="B39" s="252">
        <v>2.1</v>
      </c>
      <c r="C39" s="252">
        <v>1</v>
      </c>
      <c r="D39" s="252">
        <v>1</v>
      </c>
      <c r="E39" s="252" t="s">
        <v>253</v>
      </c>
      <c r="F39" s="292" t="s">
        <v>11</v>
      </c>
      <c r="G39" s="292" t="s">
        <v>11</v>
      </c>
      <c r="H39" s="250">
        <v>800000</v>
      </c>
      <c r="I39" s="253" t="s">
        <v>11</v>
      </c>
      <c r="J39" s="252" t="s">
        <v>11</v>
      </c>
      <c r="K39" s="251">
        <v>800000</v>
      </c>
    </row>
    <row r="40" spans="1:11" ht="39" x14ac:dyDescent="0.4">
      <c r="A40" s="20" t="s">
        <v>1320</v>
      </c>
      <c r="B40" s="252"/>
      <c r="C40" s="252"/>
      <c r="D40" s="252"/>
      <c r="E40" s="252"/>
      <c r="F40" s="292"/>
      <c r="G40" s="292"/>
      <c r="H40" s="250"/>
      <c r="I40" s="253"/>
      <c r="J40" s="252"/>
      <c r="K40" s="251"/>
    </row>
    <row r="41" spans="1:11" ht="19.5" x14ac:dyDescent="0.4">
      <c r="A41" s="19" t="s">
        <v>1322</v>
      </c>
      <c r="B41" s="252">
        <v>2.1</v>
      </c>
      <c r="C41" s="252">
        <v>1</v>
      </c>
      <c r="D41" s="252">
        <v>1</v>
      </c>
      <c r="E41" s="252" t="s">
        <v>253</v>
      </c>
      <c r="F41" s="292" t="s">
        <v>11</v>
      </c>
      <c r="G41" s="292" t="s">
        <v>11</v>
      </c>
      <c r="H41" s="250">
        <v>2500000</v>
      </c>
      <c r="I41" s="253" t="s">
        <v>11</v>
      </c>
      <c r="J41" s="252" t="s">
        <v>11</v>
      </c>
      <c r="K41" s="251">
        <v>2500000</v>
      </c>
    </row>
    <row r="42" spans="1:11" ht="39" x14ac:dyDescent="0.4">
      <c r="A42" s="35" t="s">
        <v>865</v>
      </c>
      <c r="B42" s="252"/>
      <c r="C42" s="252"/>
      <c r="D42" s="252"/>
      <c r="E42" s="252"/>
      <c r="F42" s="292"/>
      <c r="G42" s="292"/>
      <c r="H42" s="250"/>
      <c r="I42" s="253"/>
      <c r="J42" s="252"/>
      <c r="K42" s="251"/>
    </row>
    <row r="43" spans="1:11" ht="19.5" x14ac:dyDescent="0.4">
      <c r="A43" s="19" t="s">
        <v>1323</v>
      </c>
      <c r="B43" s="252">
        <v>2.1</v>
      </c>
      <c r="C43" s="252">
        <v>1</v>
      </c>
      <c r="D43" s="252">
        <v>1</v>
      </c>
      <c r="E43" s="252" t="s">
        <v>253</v>
      </c>
      <c r="F43" s="292" t="s">
        <v>11</v>
      </c>
      <c r="G43" s="292" t="s">
        <v>11</v>
      </c>
      <c r="H43" s="250">
        <v>10000000</v>
      </c>
      <c r="I43" s="253" t="s">
        <v>11</v>
      </c>
      <c r="J43" s="252" t="s">
        <v>11</v>
      </c>
      <c r="K43" s="251">
        <v>10000000</v>
      </c>
    </row>
    <row r="44" spans="1:11" ht="58.5" x14ac:dyDescent="0.4">
      <c r="A44" s="20" t="s">
        <v>872</v>
      </c>
      <c r="B44" s="252"/>
      <c r="C44" s="252"/>
      <c r="D44" s="252"/>
      <c r="E44" s="252"/>
      <c r="F44" s="292"/>
      <c r="G44" s="292"/>
      <c r="H44" s="250"/>
      <c r="I44" s="253"/>
      <c r="J44" s="252"/>
      <c r="K44" s="251"/>
    </row>
    <row r="45" spans="1:11" s="87" customFormat="1" ht="19.5" x14ac:dyDescent="0.4">
      <c r="A45" s="110" t="s">
        <v>1324</v>
      </c>
      <c r="B45" s="223">
        <v>2.5</v>
      </c>
      <c r="C45" s="225">
        <v>1</v>
      </c>
      <c r="D45" s="225">
        <v>1</v>
      </c>
      <c r="E45" s="296" t="s">
        <v>376</v>
      </c>
      <c r="F45" s="303" t="s">
        <v>11</v>
      </c>
      <c r="G45" s="303" t="s">
        <v>11</v>
      </c>
      <c r="H45" s="222">
        <v>11000000</v>
      </c>
      <c r="I45" s="222">
        <v>34800000</v>
      </c>
      <c r="J45" s="222">
        <v>16400000</v>
      </c>
      <c r="K45" s="224">
        <v>62200000</v>
      </c>
    </row>
    <row r="46" spans="1:11" s="87" customFormat="1" ht="39" x14ac:dyDescent="0.4">
      <c r="A46" s="111" t="s">
        <v>1226</v>
      </c>
      <c r="B46" s="223"/>
      <c r="C46" s="225"/>
      <c r="D46" s="225"/>
      <c r="E46" s="297"/>
      <c r="F46" s="303"/>
      <c r="G46" s="303"/>
      <c r="H46" s="222"/>
      <c r="I46" s="222"/>
      <c r="J46" s="222"/>
      <c r="K46" s="224"/>
    </row>
    <row r="47" spans="1:11" s="87" customFormat="1" ht="19.5" x14ac:dyDescent="0.4">
      <c r="A47" s="110" t="s">
        <v>1325</v>
      </c>
      <c r="B47" s="223">
        <v>2.5</v>
      </c>
      <c r="C47" s="225">
        <v>1</v>
      </c>
      <c r="D47" s="225">
        <v>1</v>
      </c>
      <c r="E47" s="296" t="s">
        <v>49</v>
      </c>
      <c r="F47" s="303" t="s">
        <v>11</v>
      </c>
      <c r="G47" s="303" t="s">
        <v>11</v>
      </c>
      <c r="H47" s="222">
        <v>50000000</v>
      </c>
      <c r="I47" s="253" t="s">
        <v>11</v>
      </c>
      <c r="J47" s="252" t="s">
        <v>11</v>
      </c>
      <c r="K47" s="222">
        <v>50000000</v>
      </c>
    </row>
    <row r="48" spans="1:11" s="87" customFormat="1" ht="39" x14ac:dyDescent="0.4">
      <c r="A48" s="111" t="s">
        <v>1227</v>
      </c>
      <c r="B48" s="223"/>
      <c r="C48" s="225"/>
      <c r="D48" s="225"/>
      <c r="E48" s="297"/>
      <c r="F48" s="303"/>
      <c r="G48" s="303"/>
      <c r="H48" s="222"/>
      <c r="I48" s="253"/>
      <c r="J48" s="252"/>
      <c r="K48" s="222"/>
    </row>
    <row r="49" spans="1:11" ht="19.5" x14ac:dyDescent="0.4">
      <c r="A49" s="22" t="s">
        <v>100</v>
      </c>
      <c r="B49" s="261"/>
      <c r="C49" s="247"/>
      <c r="D49" s="247"/>
      <c r="E49" s="247"/>
      <c r="F49" s="247" t="s">
        <v>11</v>
      </c>
      <c r="G49" s="247" t="s">
        <v>11</v>
      </c>
      <c r="H49" s="304">
        <f>SUM(H51:H75)</f>
        <v>214725000</v>
      </c>
      <c r="I49" s="218" t="s">
        <v>11</v>
      </c>
      <c r="J49" s="218" t="s">
        <v>11</v>
      </c>
      <c r="K49" s="304">
        <f>SUM(K51:K75)</f>
        <v>214725000</v>
      </c>
    </row>
    <row r="50" spans="1:11" ht="37.5" customHeight="1" x14ac:dyDescent="0.4">
      <c r="A50" s="21" t="s">
        <v>870</v>
      </c>
      <c r="B50" s="261"/>
      <c r="C50" s="247"/>
      <c r="D50" s="247"/>
      <c r="E50" s="247"/>
      <c r="F50" s="247"/>
      <c r="G50" s="247"/>
      <c r="H50" s="304"/>
      <c r="I50" s="218"/>
      <c r="J50" s="218"/>
      <c r="K50" s="304"/>
    </row>
    <row r="51" spans="1:11" s="87" customFormat="1" ht="19.5" x14ac:dyDescent="0.4">
      <c r="A51" s="19" t="s">
        <v>1327</v>
      </c>
      <c r="B51" s="252">
        <v>2.2000000000000002</v>
      </c>
      <c r="C51" s="223">
        <v>1</v>
      </c>
      <c r="D51" s="253">
        <v>2</v>
      </c>
      <c r="E51" s="223" t="s">
        <v>51</v>
      </c>
      <c r="F51" s="223" t="s">
        <v>11</v>
      </c>
      <c r="G51" s="223" t="s">
        <v>11</v>
      </c>
      <c r="H51" s="222">
        <v>6500000</v>
      </c>
      <c r="I51" s="303" t="s">
        <v>11</v>
      </c>
      <c r="J51" s="303" t="s">
        <v>11</v>
      </c>
      <c r="K51" s="224">
        <v>6500000</v>
      </c>
    </row>
    <row r="52" spans="1:11" s="87" customFormat="1" ht="58.5" x14ac:dyDescent="0.4">
      <c r="A52" s="109" t="s">
        <v>869</v>
      </c>
      <c r="B52" s="252"/>
      <c r="C52" s="223"/>
      <c r="D52" s="253"/>
      <c r="E52" s="223"/>
      <c r="F52" s="223"/>
      <c r="G52" s="223"/>
      <c r="H52" s="222"/>
      <c r="I52" s="303"/>
      <c r="J52" s="303"/>
      <c r="K52" s="224"/>
    </row>
    <row r="53" spans="1:11" ht="19.5" x14ac:dyDescent="0.4">
      <c r="A53" s="19" t="s">
        <v>1326</v>
      </c>
      <c r="B53" s="252">
        <v>2.2000000000000002</v>
      </c>
      <c r="C53" s="252">
        <v>1</v>
      </c>
      <c r="D53" s="252">
        <v>2</v>
      </c>
      <c r="E53" s="252" t="s">
        <v>51</v>
      </c>
      <c r="F53" s="292" t="s">
        <v>11</v>
      </c>
      <c r="G53" s="292" t="s">
        <v>11</v>
      </c>
      <c r="H53" s="250">
        <v>11000000</v>
      </c>
      <c r="I53" s="292" t="s">
        <v>11</v>
      </c>
      <c r="J53" s="292" t="s">
        <v>11</v>
      </c>
      <c r="K53" s="251">
        <v>11000000</v>
      </c>
    </row>
    <row r="54" spans="1:11" ht="58.5" x14ac:dyDescent="0.4">
      <c r="A54" s="20" t="s">
        <v>878</v>
      </c>
      <c r="B54" s="252"/>
      <c r="C54" s="252"/>
      <c r="D54" s="252"/>
      <c r="E54" s="252"/>
      <c r="F54" s="292"/>
      <c r="G54" s="292"/>
      <c r="H54" s="250"/>
      <c r="I54" s="292"/>
      <c r="J54" s="292"/>
      <c r="K54" s="251"/>
    </row>
    <row r="55" spans="1:11" ht="19.5" x14ac:dyDescent="0.4">
      <c r="A55" s="19" t="s">
        <v>1328</v>
      </c>
      <c r="B55" s="252">
        <v>2.2000000000000002</v>
      </c>
      <c r="C55" s="253">
        <v>1</v>
      </c>
      <c r="D55" s="253">
        <v>2</v>
      </c>
      <c r="E55" s="253" t="s">
        <v>12</v>
      </c>
      <c r="F55" s="292" t="s">
        <v>11</v>
      </c>
      <c r="G55" s="292" t="s">
        <v>11</v>
      </c>
      <c r="H55" s="250">
        <v>50000000</v>
      </c>
      <c r="I55" s="252" t="s">
        <v>11</v>
      </c>
      <c r="J55" s="252" t="s">
        <v>11</v>
      </c>
      <c r="K55" s="250">
        <v>50000000</v>
      </c>
    </row>
    <row r="56" spans="1:11" ht="35.25" customHeight="1" x14ac:dyDescent="0.4">
      <c r="A56" s="20" t="s">
        <v>206</v>
      </c>
      <c r="B56" s="252"/>
      <c r="C56" s="253"/>
      <c r="D56" s="253"/>
      <c r="E56" s="253"/>
      <c r="F56" s="292"/>
      <c r="G56" s="292"/>
      <c r="H56" s="250"/>
      <c r="I56" s="252"/>
      <c r="J56" s="252"/>
      <c r="K56" s="250"/>
    </row>
    <row r="57" spans="1:11" ht="19.5" x14ac:dyDescent="0.4">
      <c r="A57" s="19" t="s">
        <v>1336</v>
      </c>
      <c r="B57" s="252">
        <v>2.2000000000000002</v>
      </c>
      <c r="C57" s="223">
        <v>1</v>
      </c>
      <c r="D57" s="253">
        <v>2</v>
      </c>
      <c r="E57" s="252" t="s">
        <v>12</v>
      </c>
      <c r="F57" s="292" t="s">
        <v>11</v>
      </c>
      <c r="G57" s="292" t="s">
        <v>11</v>
      </c>
      <c r="H57" s="250">
        <v>6710000</v>
      </c>
      <c r="I57" s="292" t="s">
        <v>11</v>
      </c>
      <c r="J57" s="292" t="s">
        <v>11</v>
      </c>
      <c r="K57" s="251">
        <v>6710000</v>
      </c>
    </row>
    <row r="58" spans="1:11" ht="19.5" x14ac:dyDescent="0.4">
      <c r="A58" s="20" t="s">
        <v>873</v>
      </c>
      <c r="B58" s="252"/>
      <c r="C58" s="223"/>
      <c r="D58" s="253"/>
      <c r="E58" s="252"/>
      <c r="F58" s="292"/>
      <c r="G58" s="292"/>
      <c r="H58" s="250"/>
      <c r="I58" s="292"/>
      <c r="J58" s="292"/>
      <c r="K58" s="251"/>
    </row>
    <row r="59" spans="1:11" ht="19.5" x14ac:dyDescent="0.4">
      <c r="A59" s="19" t="s">
        <v>1331</v>
      </c>
      <c r="B59" s="252">
        <v>2.2000000000000002</v>
      </c>
      <c r="C59" s="252">
        <v>1</v>
      </c>
      <c r="D59" s="252">
        <v>2</v>
      </c>
      <c r="E59" s="252" t="s">
        <v>12</v>
      </c>
      <c r="F59" s="292" t="s">
        <v>11</v>
      </c>
      <c r="G59" s="292" t="s">
        <v>11</v>
      </c>
      <c r="H59" s="250">
        <v>25000000</v>
      </c>
      <c r="I59" s="253" t="s">
        <v>11</v>
      </c>
      <c r="J59" s="252" t="s">
        <v>11</v>
      </c>
      <c r="K59" s="251">
        <v>25000000</v>
      </c>
    </row>
    <row r="60" spans="1:11" ht="58.5" x14ac:dyDescent="0.4">
      <c r="A60" s="35" t="s">
        <v>290</v>
      </c>
      <c r="B60" s="252"/>
      <c r="C60" s="252"/>
      <c r="D60" s="252"/>
      <c r="E60" s="252"/>
      <c r="F60" s="292"/>
      <c r="G60" s="292"/>
      <c r="H60" s="250"/>
      <c r="I60" s="253"/>
      <c r="J60" s="252"/>
      <c r="K60" s="251"/>
    </row>
    <row r="61" spans="1:11" ht="19.5" x14ac:dyDescent="0.4">
      <c r="A61" s="19" t="s">
        <v>1330</v>
      </c>
      <c r="B61" s="252">
        <v>2.2000000000000002</v>
      </c>
      <c r="C61" s="252">
        <v>1</v>
      </c>
      <c r="D61" s="252">
        <v>2</v>
      </c>
      <c r="E61" s="252" t="s">
        <v>12</v>
      </c>
      <c r="F61" s="292" t="s">
        <v>11</v>
      </c>
      <c r="G61" s="292" t="s">
        <v>11</v>
      </c>
      <c r="H61" s="250">
        <v>45000000</v>
      </c>
      <c r="I61" s="253" t="s">
        <v>11</v>
      </c>
      <c r="J61" s="252" t="s">
        <v>11</v>
      </c>
      <c r="K61" s="251">
        <v>45000000</v>
      </c>
    </row>
    <row r="62" spans="1:11" ht="39.75" customHeight="1" x14ac:dyDescent="0.4">
      <c r="A62" s="20" t="s">
        <v>877</v>
      </c>
      <c r="B62" s="252"/>
      <c r="C62" s="252"/>
      <c r="D62" s="252"/>
      <c r="E62" s="252"/>
      <c r="F62" s="292"/>
      <c r="G62" s="292"/>
      <c r="H62" s="250"/>
      <c r="I62" s="253"/>
      <c r="J62" s="252"/>
      <c r="K62" s="251"/>
    </row>
    <row r="63" spans="1:11" ht="19.5" x14ac:dyDescent="0.4">
      <c r="A63" s="19" t="s">
        <v>1332</v>
      </c>
      <c r="B63" s="252">
        <v>2.2000000000000002</v>
      </c>
      <c r="C63" s="252">
        <v>1</v>
      </c>
      <c r="D63" s="253">
        <v>2</v>
      </c>
      <c r="E63" s="252" t="s">
        <v>253</v>
      </c>
      <c r="F63" s="292" t="s">
        <v>11</v>
      </c>
      <c r="G63" s="292" t="s">
        <v>11</v>
      </c>
      <c r="H63" s="250">
        <v>15082000</v>
      </c>
      <c r="I63" s="253" t="s">
        <v>11</v>
      </c>
      <c r="J63" s="252" t="s">
        <v>11</v>
      </c>
      <c r="K63" s="251">
        <v>15082000</v>
      </c>
    </row>
    <row r="64" spans="1:11" ht="43.5" customHeight="1" x14ac:dyDescent="0.4">
      <c r="A64" s="20" t="s">
        <v>874</v>
      </c>
      <c r="B64" s="252"/>
      <c r="C64" s="252"/>
      <c r="D64" s="253"/>
      <c r="E64" s="252"/>
      <c r="F64" s="292"/>
      <c r="G64" s="292"/>
      <c r="H64" s="250"/>
      <c r="I64" s="253"/>
      <c r="J64" s="252"/>
      <c r="K64" s="251"/>
    </row>
    <row r="65" spans="1:11" ht="19.5" x14ac:dyDescent="0.4">
      <c r="A65" s="19" t="s">
        <v>1333</v>
      </c>
      <c r="B65" s="252">
        <v>2.2000000000000002</v>
      </c>
      <c r="C65" s="252">
        <v>1</v>
      </c>
      <c r="D65" s="253">
        <v>2</v>
      </c>
      <c r="E65" s="252" t="s">
        <v>253</v>
      </c>
      <c r="F65" s="292" t="s">
        <v>11</v>
      </c>
      <c r="G65" s="292" t="s">
        <v>11</v>
      </c>
      <c r="H65" s="250">
        <v>10221000</v>
      </c>
      <c r="I65" s="253" t="s">
        <v>11</v>
      </c>
      <c r="J65" s="252" t="s">
        <v>11</v>
      </c>
      <c r="K65" s="251">
        <v>10221000</v>
      </c>
    </row>
    <row r="66" spans="1:11" ht="58.5" x14ac:dyDescent="0.4">
      <c r="A66" s="35" t="s">
        <v>875</v>
      </c>
      <c r="B66" s="252"/>
      <c r="C66" s="252"/>
      <c r="D66" s="253"/>
      <c r="E66" s="252"/>
      <c r="F66" s="292"/>
      <c r="G66" s="292"/>
      <c r="H66" s="250"/>
      <c r="I66" s="253"/>
      <c r="J66" s="252"/>
      <c r="K66" s="251"/>
    </row>
    <row r="67" spans="1:11" ht="19.5" x14ac:dyDescent="0.4">
      <c r="A67" s="19" t="s">
        <v>1334</v>
      </c>
      <c r="B67" s="252">
        <v>2.2000000000000002</v>
      </c>
      <c r="C67" s="252">
        <v>1</v>
      </c>
      <c r="D67" s="252">
        <v>2</v>
      </c>
      <c r="E67" s="252" t="s">
        <v>253</v>
      </c>
      <c r="F67" s="292" t="s">
        <v>11</v>
      </c>
      <c r="G67" s="292" t="s">
        <v>11</v>
      </c>
      <c r="H67" s="250">
        <v>13112000</v>
      </c>
      <c r="I67" s="253" t="s">
        <v>11</v>
      </c>
      <c r="J67" s="252" t="s">
        <v>11</v>
      </c>
      <c r="K67" s="251">
        <v>13112000</v>
      </c>
    </row>
    <row r="68" spans="1:11" ht="39" x14ac:dyDescent="0.4">
      <c r="A68" s="35" t="s">
        <v>1069</v>
      </c>
      <c r="B68" s="252"/>
      <c r="C68" s="252"/>
      <c r="D68" s="252"/>
      <c r="E68" s="252"/>
      <c r="F68" s="292"/>
      <c r="G68" s="292"/>
      <c r="H68" s="250"/>
      <c r="I68" s="253"/>
      <c r="J68" s="252"/>
      <c r="K68" s="251"/>
    </row>
    <row r="69" spans="1:11" ht="19.5" x14ac:dyDescent="0.4">
      <c r="A69" s="20" t="s">
        <v>259</v>
      </c>
      <c r="B69" s="252"/>
      <c r="C69" s="252"/>
      <c r="D69" s="252"/>
      <c r="E69" s="252"/>
      <c r="F69" s="292"/>
      <c r="G69" s="292"/>
      <c r="H69" s="250"/>
      <c r="I69" s="253"/>
      <c r="J69" s="252"/>
      <c r="K69" s="251"/>
    </row>
    <row r="70" spans="1:11" ht="19.5" x14ac:dyDescent="0.4">
      <c r="A70" s="19" t="s">
        <v>1335</v>
      </c>
      <c r="B70" s="252">
        <v>2.2000000000000002</v>
      </c>
      <c r="C70" s="252">
        <v>1</v>
      </c>
      <c r="D70" s="252">
        <v>2</v>
      </c>
      <c r="E70" s="252" t="s">
        <v>253</v>
      </c>
      <c r="F70" s="292" t="s">
        <v>11</v>
      </c>
      <c r="G70" s="292" t="s">
        <v>11</v>
      </c>
      <c r="H70" s="250">
        <v>20000000</v>
      </c>
      <c r="I70" s="253" t="s">
        <v>11</v>
      </c>
      <c r="J70" s="252" t="s">
        <v>11</v>
      </c>
      <c r="K70" s="251">
        <v>20000000</v>
      </c>
    </row>
    <row r="71" spans="1:11" ht="39" x14ac:dyDescent="0.4">
      <c r="A71" s="20" t="s">
        <v>876</v>
      </c>
      <c r="B71" s="252"/>
      <c r="C71" s="252"/>
      <c r="D71" s="252"/>
      <c r="E71" s="252"/>
      <c r="F71" s="292"/>
      <c r="G71" s="292"/>
      <c r="H71" s="250"/>
      <c r="I71" s="253"/>
      <c r="J71" s="252"/>
      <c r="K71" s="251"/>
    </row>
    <row r="72" spans="1:11" ht="19.5" x14ac:dyDescent="0.4">
      <c r="A72" s="19" t="s">
        <v>1329</v>
      </c>
      <c r="B72" s="252">
        <v>2.2000000000000002</v>
      </c>
      <c r="C72" s="252">
        <v>1</v>
      </c>
      <c r="D72" s="252">
        <v>2</v>
      </c>
      <c r="E72" s="252" t="s">
        <v>253</v>
      </c>
      <c r="F72" s="292" t="s">
        <v>11</v>
      </c>
      <c r="G72" s="292" t="s">
        <v>11</v>
      </c>
      <c r="H72" s="250">
        <v>8000000</v>
      </c>
      <c r="I72" s="253" t="s">
        <v>11</v>
      </c>
      <c r="J72" s="252" t="s">
        <v>11</v>
      </c>
      <c r="K72" s="251">
        <v>8000000</v>
      </c>
    </row>
    <row r="73" spans="1:11" ht="78" x14ac:dyDescent="0.4">
      <c r="A73" s="35" t="s">
        <v>884</v>
      </c>
      <c r="B73" s="252"/>
      <c r="C73" s="252"/>
      <c r="D73" s="252"/>
      <c r="E73" s="252"/>
      <c r="F73" s="292"/>
      <c r="G73" s="292"/>
      <c r="H73" s="250"/>
      <c r="I73" s="253"/>
      <c r="J73" s="252"/>
      <c r="K73" s="251"/>
    </row>
    <row r="74" spans="1:11" ht="19.5" x14ac:dyDescent="0.4">
      <c r="A74" s="19" t="s">
        <v>1330</v>
      </c>
      <c r="B74" s="252">
        <v>2.2000000000000002</v>
      </c>
      <c r="C74" s="252">
        <v>1</v>
      </c>
      <c r="D74" s="252">
        <v>2</v>
      </c>
      <c r="E74" s="252" t="s">
        <v>492</v>
      </c>
      <c r="F74" s="292" t="s">
        <v>11</v>
      </c>
      <c r="G74" s="292" t="s">
        <v>11</v>
      </c>
      <c r="H74" s="250">
        <v>4100000</v>
      </c>
      <c r="I74" s="253" t="s">
        <v>11</v>
      </c>
      <c r="J74" s="252" t="s">
        <v>11</v>
      </c>
      <c r="K74" s="251">
        <v>4100000</v>
      </c>
    </row>
    <row r="75" spans="1:11" ht="58.5" x14ac:dyDescent="0.4">
      <c r="A75" s="20" t="s">
        <v>262</v>
      </c>
      <c r="B75" s="252"/>
      <c r="C75" s="252"/>
      <c r="D75" s="252"/>
      <c r="E75" s="252"/>
      <c r="F75" s="292"/>
      <c r="G75" s="292"/>
      <c r="H75" s="250"/>
      <c r="I75" s="253"/>
      <c r="J75" s="252"/>
      <c r="K75" s="251"/>
    </row>
    <row r="76" spans="1:11" ht="19.5" x14ac:dyDescent="0.4">
      <c r="A76" s="22" t="s">
        <v>19</v>
      </c>
      <c r="B76" s="261"/>
      <c r="C76" s="247"/>
      <c r="D76" s="247"/>
      <c r="E76" s="247"/>
      <c r="F76" s="309" t="s">
        <v>11</v>
      </c>
      <c r="G76" s="309" t="s">
        <v>11</v>
      </c>
      <c r="H76" s="260">
        <f>SUM(H78:H85)</f>
        <v>17600000</v>
      </c>
      <c r="I76" s="247" t="s">
        <v>11</v>
      </c>
      <c r="J76" s="247" t="s">
        <v>11</v>
      </c>
      <c r="K76" s="260">
        <f>SUM(K78:K85)</f>
        <v>17600000</v>
      </c>
    </row>
    <row r="77" spans="1:11" ht="33.75" customHeight="1" x14ac:dyDescent="0.4">
      <c r="A77" s="21" t="s">
        <v>207</v>
      </c>
      <c r="B77" s="261"/>
      <c r="C77" s="247"/>
      <c r="D77" s="247"/>
      <c r="E77" s="247"/>
      <c r="F77" s="309"/>
      <c r="G77" s="309"/>
      <c r="H77" s="260"/>
      <c r="I77" s="247"/>
      <c r="J77" s="247"/>
      <c r="K77" s="260"/>
    </row>
    <row r="78" spans="1:11" ht="19.5" x14ac:dyDescent="0.4">
      <c r="A78" s="23" t="s">
        <v>1337</v>
      </c>
      <c r="B78" s="252">
        <v>2.7</v>
      </c>
      <c r="C78" s="253">
        <v>1</v>
      </c>
      <c r="D78" s="253">
        <v>1</v>
      </c>
      <c r="E78" s="253" t="s">
        <v>51</v>
      </c>
      <c r="F78" s="292" t="s">
        <v>11</v>
      </c>
      <c r="G78" s="292" t="s">
        <v>11</v>
      </c>
      <c r="H78" s="250">
        <v>1900000</v>
      </c>
      <c r="I78" s="252" t="s">
        <v>11</v>
      </c>
      <c r="J78" s="252" t="s">
        <v>11</v>
      </c>
      <c r="K78" s="250">
        <v>1900000</v>
      </c>
    </row>
    <row r="79" spans="1:11" ht="39" x14ac:dyDescent="0.4">
      <c r="A79" s="20" t="s">
        <v>208</v>
      </c>
      <c r="B79" s="252"/>
      <c r="C79" s="253"/>
      <c r="D79" s="253"/>
      <c r="E79" s="253"/>
      <c r="F79" s="292"/>
      <c r="G79" s="292"/>
      <c r="H79" s="250"/>
      <c r="I79" s="252"/>
      <c r="J79" s="252"/>
      <c r="K79" s="250"/>
    </row>
    <row r="80" spans="1:11" ht="19.5" x14ac:dyDescent="0.4">
      <c r="A80" s="19" t="s">
        <v>1338</v>
      </c>
      <c r="B80" s="252">
        <v>2.7</v>
      </c>
      <c r="C80" s="252">
        <v>1</v>
      </c>
      <c r="D80" s="252">
        <v>1</v>
      </c>
      <c r="E80" s="252" t="s">
        <v>51</v>
      </c>
      <c r="F80" s="292" t="s">
        <v>11</v>
      </c>
      <c r="G80" s="292" t="s">
        <v>11</v>
      </c>
      <c r="H80" s="251">
        <v>2800000</v>
      </c>
      <c r="I80" s="252" t="s">
        <v>11</v>
      </c>
      <c r="J80" s="252" t="s">
        <v>11</v>
      </c>
      <c r="K80" s="251">
        <v>2800000</v>
      </c>
    </row>
    <row r="81" spans="1:11" ht="39" x14ac:dyDescent="0.4">
      <c r="A81" s="20" t="s">
        <v>209</v>
      </c>
      <c r="B81" s="252"/>
      <c r="C81" s="252"/>
      <c r="D81" s="252"/>
      <c r="E81" s="252"/>
      <c r="F81" s="292"/>
      <c r="G81" s="292"/>
      <c r="H81" s="251"/>
      <c r="I81" s="252"/>
      <c r="J81" s="252"/>
      <c r="K81" s="251"/>
    </row>
    <row r="82" spans="1:11" ht="19.5" x14ac:dyDescent="0.4">
      <c r="A82" s="19" t="s">
        <v>1339</v>
      </c>
      <c r="B82" s="252">
        <v>2.7</v>
      </c>
      <c r="C82" s="253">
        <v>1</v>
      </c>
      <c r="D82" s="253">
        <v>2</v>
      </c>
      <c r="E82" s="253" t="s">
        <v>12</v>
      </c>
      <c r="F82" s="292" t="s">
        <v>11</v>
      </c>
      <c r="G82" s="292" t="s">
        <v>11</v>
      </c>
      <c r="H82" s="250">
        <v>10000000</v>
      </c>
      <c r="I82" s="252" t="s">
        <v>11</v>
      </c>
      <c r="J82" s="252" t="s">
        <v>11</v>
      </c>
      <c r="K82" s="250">
        <v>10000000</v>
      </c>
    </row>
    <row r="83" spans="1:11" ht="34.5" customHeight="1" x14ac:dyDescent="0.4">
      <c r="A83" s="18" t="s">
        <v>210</v>
      </c>
      <c r="B83" s="252"/>
      <c r="C83" s="253"/>
      <c r="D83" s="253"/>
      <c r="E83" s="253"/>
      <c r="F83" s="292"/>
      <c r="G83" s="292"/>
      <c r="H83" s="250"/>
      <c r="I83" s="252"/>
      <c r="J83" s="252"/>
      <c r="K83" s="250"/>
    </row>
    <row r="84" spans="1:11" ht="19.5" x14ac:dyDescent="0.4">
      <c r="A84" s="19" t="s">
        <v>1340</v>
      </c>
      <c r="B84" s="252">
        <v>2.7</v>
      </c>
      <c r="C84" s="253">
        <v>1</v>
      </c>
      <c r="D84" s="253">
        <v>1</v>
      </c>
      <c r="E84" s="252" t="s">
        <v>12</v>
      </c>
      <c r="F84" s="292" t="s">
        <v>11</v>
      </c>
      <c r="G84" s="292" t="s">
        <v>11</v>
      </c>
      <c r="H84" s="250">
        <v>2900000</v>
      </c>
      <c r="I84" s="252" t="s">
        <v>11</v>
      </c>
      <c r="J84" s="252" t="s">
        <v>11</v>
      </c>
      <c r="K84" s="250">
        <v>2900000</v>
      </c>
    </row>
    <row r="85" spans="1:11" ht="18" customHeight="1" x14ac:dyDescent="0.4">
      <c r="A85" s="20" t="s">
        <v>879</v>
      </c>
      <c r="B85" s="252"/>
      <c r="C85" s="253"/>
      <c r="D85" s="253"/>
      <c r="E85" s="252"/>
      <c r="F85" s="292"/>
      <c r="G85" s="292"/>
      <c r="H85" s="250"/>
      <c r="I85" s="252"/>
      <c r="J85" s="252"/>
      <c r="K85" s="250"/>
    </row>
    <row r="86" spans="1:11" ht="19.5" x14ac:dyDescent="0.4">
      <c r="A86" s="22" t="s">
        <v>22</v>
      </c>
      <c r="B86" s="266"/>
      <c r="C86" s="266"/>
      <c r="D86" s="266"/>
      <c r="E86" s="266"/>
      <c r="F86" s="309" t="s">
        <v>11</v>
      </c>
      <c r="G86" s="309" t="s">
        <v>11</v>
      </c>
      <c r="H86" s="265">
        <f>SUM(H88:H123)</f>
        <v>239700000</v>
      </c>
      <c r="I86" s="265">
        <f>SUM(I88:I123)</f>
        <v>215700000</v>
      </c>
      <c r="J86" s="265">
        <f>SUM(J88:J123)</f>
        <v>215700000</v>
      </c>
      <c r="K86" s="265">
        <f>SUM(K88:K123)</f>
        <v>689100000</v>
      </c>
    </row>
    <row r="87" spans="1:11" ht="39" x14ac:dyDescent="0.4">
      <c r="A87" s="21" t="s">
        <v>211</v>
      </c>
      <c r="B87" s="266"/>
      <c r="C87" s="266"/>
      <c r="D87" s="266"/>
      <c r="E87" s="266"/>
      <c r="F87" s="309"/>
      <c r="G87" s="309"/>
      <c r="H87" s="265"/>
      <c r="I87" s="265"/>
      <c r="J87" s="265"/>
      <c r="K87" s="265"/>
    </row>
    <row r="88" spans="1:11" ht="19.5" x14ac:dyDescent="0.4">
      <c r="A88" s="37" t="s">
        <v>1341</v>
      </c>
      <c r="B88" s="252">
        <v>2.5</v>
      </c>
      <c r="C88" s="253">
        <v>1</v>
      </c>
      <c r="D88" s="253">
        <v>1</v>
      </c>
      <c r="E88" s="252" t="s">
        <v>212</v>
      </c>
      <c r="F88" s="292" t="s">
        <v>11</v>
      </c>
      <c r="G88" s="292" t="s">
        <v>11</v>
      </c>
      <c r="H88" s="251">
        <v>25000000</v>
      </c>
      <c r="I88" s="251">
        <v>25000000</v>
      </c>
      <c r="J88" s="251">
        <v>25000000</v>
      </c>
      <c r="K88" s="251">
        <f>SUM(H88:J88)</f>
        <v>75000000</v>
      </c>
    </row>
    <row r="89" spans="1:11" ht="33.75" customHeight="1" x14ac:dyDescent="0.4">
      <c r="A89" s="158" t="s">
        <v>1342</v>
      </c>
      <c r="B89" s="252"/>
      <c r="C89" s="253"/>
      <c r="D89" s="253"/>
      <c r="E89" s="252"/>
      <c r="F89" s="292"/>
      <c r="G89" s="292"/>
      <c r="H89" s="251"/>
      <c r="I89" s="251"/>
      <c r="J89" s="251"/>
      <c r="K89" s="251"/>
    </row>
    <row r="90" spans="1:11" s="114" customFormat="1" ht="17.25" customHeight="1" x14ac:dyDescent="0.4">
      <c r="A90" s="72" t="s">
        <v>1343</v>
      </c>
      <c r="B90" s="252">
        <v>2.5</v>
      </c>
      <c r="C90" s="225">
        <v>1</v>
      </c>
      <c r="D90" s="225">
        <v>1</v>
      </c>
      <c r="E90" s="252" t="s">
        <v>212</v>
      </c>
      <c r="F90" s="307" t="s">
        <v>11</v>
      </c>
      <c r="G90" s="307" t="s">
        <v>11</v>
      </c>
      <c r="H90" s="311">
        <v>6400000</v>
      </c>
      <c r="I90" s="311">
        <v>6400000</v>
      </c>
      <c r="J90" s="311">
        <v>6400000</v>
      </c>
      <c r="K90" s="311">
        <v>32200000</v>
      </c>
    </row>
    <row r="91" spans="1:11" s="114" customFormat="1" ht="30.75" customHeight="1" x14ac:dyDescent="0.4">
      <c r="A91" s="115" t="s">
        <v>891</v>
      </c>
      <c r="B91" s="252"/>
      <c r="C91" s="225"/>
      <c r="D91" s="225"/>
      <c r="E91" s="252"/>
      <c r="F91" s="307"/>
      <c r="G91" s="307"/>
      <c r="H91" s="311"/>
      <c r="I91" s="311"/>
      <c r="J91" s="311"/>
      <c r="K91" s="311"/>
    </row>
    <row r="92" spans="1:11" s="87" customFormat="1" ht="19.5" x14ac:dyDescent="0.4">
      <c r="A92" s="110" t="s">
        <v>1344</v>
      </c>
      <c r="B92" s="252">
        <v>2.5</v>
      </c>
      <c r="C92" s="225">
        <v>1</v>
      </c>
      <c r="D92" s="225">
        <v>1</v>
      </c>
      <c r="E92" s="223" t="s">
        <v>247</v>
      </c>
      <c r="F92" s="303" t="s">
        <v>11</v>
      </c>
      <c r="G92" s="303" t="s">
        <v>11</v>
      </c>
      <c r="H92" s="222">
        <v>30000000</v>
      </c>
      <c r="I92" s="222">
        <v>30000000</v>
      </c>
      <c r="J92" s="224">
        <v>30000000</v>
      </c>
      <c r="K92" s="224">
        <v>90000000</v>
      </c>
    </row>
    <row r="93" spans="1:11" s="87" customFormat="1" ht="39" x14ac:dyDescent="0.4">
      <c r="A93" s="109" t="s">
        <v>892</v>
      </c>
      <c r="B93" s="252"/>
      <c r="C93" s="225"/>
      <c r="D93" s="225"/>
      <c r="E93" s="223"/>
      <c r="F93" s="303"/>
      <c r="G93" s="303"/>
      <c r="H93" s="222"/>
      <c r="I93" s="222"/>
      <c r="J93" s="224"/>
      <c r="K93" s="224"/>
    </row>
    <row r="94" spans="1:11" s="87" customFormat="1" ht="19.5" x14ac:dyDescent="0.4">
      <c r="A94" s="110" t="s">
        <v>1345</v>
      </c>
      <c r="B94" s="252">
        <v>2.5</v>
      </c>
      <c r="C94" s="225">
        <v>1</v>
      </c>
      <c r="D94" s="225">
        <v>1</v>
      </c>
      <c r="E94" s="252" t="s">
        <v>212</v>
      </c>
      <c r="F94" s="303" t="s">
        <v>11</v>
      </c>
      <c r="G94" s="303" t="s">
        <v>11</v>
      </c>
      <c r="H94" s="222">
        <v>10000000</v>
      </c>
      <c r="I94" s="222">
        <v>10000000</v>
      </c>
      <c r="J94" s="224">
        <v>10000000</v>
      </c>
      <c r="K94" s="224">
        <v>30000000</v>
      </c>
    </row>
    <row r="95" spans="1:11" s="87" customFormat="1" ht="39" x14ac:dyDescent="0.4">
      <c r="A95" s="109" t="s">
        <v>893</v>
      </c>
      <c r="B95" s="252"/>
      <c r="C95" s="225"/>
      <c r="D95" s="225"/>
      <c r="E95" s="252"/>
      <c r="F95" s="303"/>
      <c r="G95" s="303"/>
      <c r="H95" s="222"/>
      <c r="I95" s="222"/>
      <c r="J95" s="224"/>
      <c r="K95" s="224"/>
    </row>
    <row r="96" spans="1:11" ht="17.25" customHeight="1" x14ac:dyDescent="0.4">
      <c r="A96" s="19" t="s">
        <v>1346</v>
      </c>
      <c r="B96" s="252">
        <v>2.5</v>
      </c>
      <c r="C96" s="225">
        <v>1</v>
      </c>
      <c r="D96" s="225">
        <v>1</v>
      </c>
      <c r="E96" s="252" t="s">
        <v>212</v>
      </c>
      <c r="F96" s="292" t="s">
        <v>11</v>
      </c>
      <c r="G96" s="292" t="s">
        <v>11</v>
      </c>
      <c r="H96" s="250">
        <v>25000000</v>
      </c>
      <c r="I96" s="250">
        <v>25000000</v>
      </c>
      <c r="J96" s="251">
        <v>25000000</v>
      </c>
      <c r="K96" s="251">
        <v>75000000</v>
      </c>
    </row>
    <row r="97" spans="1:14" ht="32.25" customHeight="1" x14ac:dyDescent="0.4">
      <c r="A97" s="158" t="s">
        <v>887</v>
      </c>
      <c r="B97" s="252"/>
      <c r="C97" s="225"/>
      <c r="D97" s="225"/>
      <c r="E97" s="252"/>
      <c r="F97" s="292"/>
      <c r="G97" s="292"/>
      <c r="H97" s="250"/>
      <c r="I97" s="250"/>
      <c r="J97" s="251"/>
      <c r="K97" s="251"/>
    </row>
    <row r="98" spans="1:14" s="87" customFormat="1" ht="25.5" customHeight="1" x14ac:dyDescent="0.4">
      <c r="A98" s="110" t="s">
        <v>1347</v>
      </c>
      <c r="B98" s="223">
        <v>2.5</v>
      </c>
      <c r="C98" s="225">
        <v>1</v>
      </c>
      <c r="D98" s="225">
        <v>1</v>
      </c>
      <c r="E98" s="223" t="s">
        <v>247</v>
      </c>
      <c r="F98" s="303" t="s">
        <v>11</v>
      </c>
      <c r="G98" s="303" t="s">
        <v>11</v>
      </c>
      <c r="H98" s="222">
        <v>30000000</v>
      </c>
      <c r="I98" s="222">
        <v>30000000</v>
      </c>
      <c r="J98" s="224">
        <v>30000000</v>
      </c>
      <c r="K98" s="224">
        <v>90000000</v>
      </c>
    </row>
    <row r="99" spans="1:14" s="87" customFormat="1" ht="24.75" customHeight="1" x14ac:dyDescent="0.4">
      <c r="A99" s="204" t="s">
        <v>1038</v>
      </c>
      <c r="B99" s="223"/>
      <c r="C99" s="225"/>
      <c r="D99" s="225"/>
      <c r="E99" s="223"/>
      <c r="F99" s="303"/>
      <c r="G99" s="303"/>
      <c r="H99" s="222"/>
      <c r="I99" s="222"/>
      <c r="J99" s="224"/>
      <c r="K99" s="224"/>
    </row>
    <row r="100" spans="1:14" s="87" customFormat="1" ht="17.25" customHeight="1" x14ac:dyDescent="0.4">
      <c r="A100" s="110" t="s">
        <v>1348</v>
      </c>
      <c r="B100" s="223">
        <v>2.5</v>
      </c>
      <c r="C100" s="225">
        <v>1</v>
      </c>
      <c r="D100" s="225">
        <v>1</v>
      </c>
      <c r="E100" s="223" t="s">
        <v>247</v>
      </c>
      <c r="F100" s="303" t="s">
        <v>11</v>
      </c>
      <c r="G100" s="303" t="s">
        <v>11</v>
      </c>
      <c r="H100" s="222">
        <v>5000000</v>
      </c>
      <c r="I100" s="222">
        <v>5000000</v>
      </c>
      <c r="J100" s="224">
        <v>5000000</v>
      </c>
      <c r="K100" s="224">
        <v>15000000</v>
      </c>
    </row>
    <row r="101" spans="1:14" s="87" customFormat="1" ht="36" customHeight="1" x14ac:dyDescent="0.4">
      <c r="A101" s="109" t="s">
        <v>234</v>
      </c>
      <c r="B101" s="223"/>
      <c r="C101" s="225"/>
      <c r="D101" s="225"/>
      <c r="E101" s="223"/>
      <c r="F101" s="303"/>
      <c r="G101" s="303"/>
      <c r="H101" s="222"/>
      <c r="I101" s="222"/>
      <c r="J101" s="224"/>
      <c r="K101" s="224"/>
    </row>
    <row r="102" spans="1:14" ht="19.5" x14ac:dyDescent="0.4">
      <c r="A102" s="19" t="s">
        <v>1349</v>
      </c>
      <c r="B102" s="252">
        <v>2.5</v>
      </c>
      <c r="C102" s="225">
        <v>1</v>
      </c>
      <c r="D102" s="225">
        <v>1</v>
      </c>
      <c r="E102" s="223" t="s">
        <v>247</v>
      </c>
      <c r="F102" s="292" t="s">
        <v>11</v>
      </c>
      <c r="G102" s="292" t="s">
        <v>11</v>
      </c>
      <c r="H102" s="250">
        <v>30000000</v>
      </c>
      <c r="I102" s="250">
        <v>30000000</v>
      </c>
      <c r="J102" s="251">
        <v>30000000</v>
      </c>
      <c r="K102" s="251">
        <v>90000000</v>
      </c>
    </row>
    <row r="103" spans="1:14" ht="39" x14ac:dyDescent="0.4">
      <c r="A103" s="20" t="s">
        <v>889</v>
      </c>
      <c r="B103" s="252"/>
      <c r="C103" s="225"/>
      <c r="D103" s="225"/>
      <c r="E103" s="223"/>
      <c r="F103" s="292"/>
      <c r="G103" s="292"/>
      <c r="H103" s="250"/>
      <c r="I103" s="250"/>
      <c r="J103" s="251"/>
      <c r="K103" s="251"/>
    </row>
    <row r="104" spans="1:14" s="87" customFormat="1" ht="19.5" x14ac:dyDescent="0.4">
      <c r="A104" s="72" t="s">
        <v>1350</v>
      </c>
      <c r="B104" s="223">
        <v>2.5</v>
      </c>
      <c r="C104" s="225">
        <v>1</v>
      </c>
      <c r="D104" s="225">
        <v>1</v>
      </c>
      <c r="E104" s="223" t="s">
        <v>247</v>
      </c>
      <c r="F104" s="303" t="s">
        <v>11</v>
      </c>
      <c r="G104" s="303" t="s">
        <v>11</v>
      </c>
      <c r="H104" s="222">
        <v>15000000</v>
      </c>
      <c r="I104" s="222">
        <v>15000000</v>
      </c>
      <c r="J104" s="224">
        <v>15000000</v>
      </c>
      <c r="K104" s="224">
        <v>45000000</v>
      </c>
    </row>
    <row r="105" spans="1:14" s="87" customFormat="1" ht="54" customHeight="1" x14ac:dyDescent="0.4">
      <c r="A105" s="109" t="s">
        <v>1039</v>
      </c>
      <c r="B105" s="223"/>
      <c r="C105" s="225"/>
      <c r="D105" s="225"/>
      <c r="E105" s="223"/>
      <c r="F105" s="303"/>
      <c r="G105" s="303"/>
      <c r="H105" s="222"/>
      <c r="I105" s="222"/>
      <c r="J105" s="224"/>
      <c r="K105" s="224"/>
    </row>
    <row r="106" spans="1:14" ht="19.5" x14ac:dyDescent="0.4">
      <c r="A106" s="19" t="s">
        <v>1351</v>
      </c>
      <c r="B106" s="252">
        <v>2.5</v>
      </c>
      <c r="C106" s="253">
        <v>1</v>
      </c>
      <c r="D106" s="253">
        <v>1</v>
      </c>
      <c r="E106" s="253" t="s">
        <v>214</v>
      </c>
      <c r="F106" s="292" t="s">
        <v>11</v>
      </c>
      <c r="G106" s="292" t="s">
        <v>11</v>
      </c>
      <c r="H106" s="251">
        <v>1000000</v>
      </c>
      <c r="I106" s="252" t="s">
        <v>11</v>
      </c>
      <c r="J106" s="252" t="s">
        <v>11</v>
      </c>
      <c r="K106" s="251">
        <v>2000000</v>
      </c>
    </row>
    <row r="107" spans="1:14" ht="39" x14ac:dyDescent="0.4">
      <c r="A107" s="18" t="s">
        <v>213</v>
      </c>
      <c r="B107" s="252"/>
      <c r="C107" s="253"/>
      <c r="D107" s="253"/>
      <c r="E107" s="253"/>
      <c r="F107" s="292"/>
      <c r="G107" s="292"/>
      <c r="H107" s="251"/>
      <c r="I107" s="252"/>
      <c r="J107" s="252"/>
      <c r="K107" s="251"/>
    </row>
    <row r="108" spans="1:14" ht="19.5" x14ac:dyDescent="0.4">
      <c r="A108" s="23" t="s">
        <v>1352</v>
      </c>
      <c r="B108" s="252">
        <v>2.5</v>
      </c>
      <c r="C108" s="252">
        <v>1</v>
      </c>
      <c r="D108" s="252">
        <v>1</v>
      </c>
      <c r="E108" s="253" t="s">
        <v>203</v>
      </c>
      <c r="F108" s="292"/>
      <c r="G108" s="292"/>
      <c r="H108" s="251">
        <v>1000000</v>
      </c>
      <c r="I108" s="251">
        <v>1000000</v>
      </c>
      <c r="J108" s="251">
        <v>1000000</v>
      </c>
      <c r="K108" s="251">
        <f>SUM(H108:J108)</f>
        <v>3000000</v>
      </c>
    </row>
    <row r="109" spans="1:14" ht="51.75" customHeight="1" x14ac:dyDescent="0.4">
      <c r="A109" s="18" t="s">
        <v>1031</v>
      </c>
      <c r="B109" s="252"/>
      <c r="C109" s="252"/>
      <c r="D109" s="252"/>
      <c r="E109" s="253"/>
      <c r="F109" s="292"/>
      <c r="G109" s="292"/>
      <c r="H109" s="251"/>
      <c r="I109" s="251"/>
      <c r="J109" s="251"/>
      <c r="K109" s="252"/>
      <c r="N109" s="10"/>
    </row>
    <row r="110" spans="1:14" ht="19.5" x14ac:dyDescent="0.4">
      <c r="A110" s="37" t="s">
        <v>1353</v>
      </c>
      <c r="B110" s="252">
        <v>2.5</v>
      </c>
      <c r="C110" s="253">
        <v>1</v>
      </c>
      <c r="D110" s="253">
        <v>1</v>
      </c>
      <c r="E110" s="252" t="s">
        <v>216</v>
      </c>
      <c r="F110" s="292" t="s">
        <v>11</v>
      </c>
      <c r="G110" s="292" t="s">
        <v>11</v>
      </c>
      <c r="H110" s="251">
        <v>2000000</v>
      </c>
      <c r="I110" s="251">
        <v>2000000</v>
      </c>
      <c r="J110" s="251">
        <v>2000000</v>
      </c>
      <c r="K110" s="251">
        <v>8000000</v>
      </c>
    </row>
    <row r="111" spans="1:14" ht="19.5" customHeight="1" x14ac:dyDescent="0.4">
      <c r="A111" s="20" t="s">
        <v>215</v>
      </c>
      <c r="B111" s="252"/>
      <c r="C111" s="253"/>
      <c r="D111" s="253"/>
      <c r="E111" s="252"/>
      <c r="F111" s="292"/>
      <c r="G111" s="292"/>
      <c r="H111" s="251"/>
      <c r="I111" s="251"/>
      <c r="J111" s="251"/>
      <c r="K111" s="251"/>
    </row>
    <row r="112" spans="1:14" ht="19.5" x14ac:dyDescent="0.4">
      <c r="A112" s="19" t="s">
        <v>1359</v>
      </c>
      <c r="B112" s="252">
        <v>2.5</v>
      </c>
      <c r="C112" s="253">
        <v>1</v>
      </c>
      <c r="D112" s="253">
        <v>1</v>
      </c>
      <c r="E112" s="252" t="s">
        <v>218</v>
      </c>
      <c r="F112" s="292" t="s">
        <v>11</v>
      </c>
      <c r="G112" s="292" t="s">
        <v>11</v>
      </c>
      <c r="H112" s="252" t="s">
        <v>11</v>
      </c>
      <c r="I112" s="252" t="s">
        <v>11</v>
      </c>
      <c r="J112" s="252" t="s">
        <v>11</v>
      </c>
      <c r="K112" s="251">
        <v>2000000</v>
      </c>
    </row>
    <row r="113" spans="1:16" ht="52.5" customHeight="1" x14ac:dyDescent="0.4">
      <c r="A113" s="18" t="s">
        <v>217</v>
      </c>
      <c r="B113" s="252"/>
      <c r="C113" s="253"/>
      <c r="D113" s="253"/>
      <c r="E113" s="252"/>
      <c r="F113" s="292"/>
      <c r="G113" s="292"/>
      <c r="H113" s="252"/>
      <c r="I113" s="252"/>
      <c r="J113" s="252"/>
      <c r="K113" s="251"/>
    </row>
    <row r="114" spans="1:16" s="87" customFormat="1" ht="19.5" x14ac:dyDescent="0.4">
      <c r="A114" s="19" t="s">
        <v>1358</v>
      </c>
      <c r="B114" s="252">
        <v>2.5</v>
      </c>
      <c r="C114" s="225">
        <v>1</v>
      </c>
      <c r="D114" s="225">
        <v>1</v>
      </c>
      <c r="E114" s="223" t="s">
        <v>12</v>
      </c>
      <c r="F114" s="223" t="s">
        <v>11</v>
      </c>
      <c r="G114" s="223" t="s">
        <v>11</v>
      </c>
      <c r="H114" s="222">
        <v>1000000</v>
      </c>
      <c r="I114" s="223" t="s">
        <v>11</v>
      </c>
      <c r="J114" s="223" t="s">
        <v>11</v>
      </c>
      <c r="K114" s="224">
        <v>1000000</v>
      </c>
      <c r="P114" s="90"/>
    </row>
    <row r="115" spans="1:16" s="87" customFormat="1" ht="58.5" x14ac:dyDescent="0.4">
      <c r="A115" s="92" t="s">
        <v>885</v>
      </c>
      <c r="B115" s="252"/>
      <c r="C115" s="225"/>
      <c r="D115" s="225"/>
      <c r="E115" s="223"/>
      <c r="F115" s="223"/>
      <c r="G115" s="223"/>
      <c r="H115" s="222"/>
      <c r="I115" s="223"/>
      <c r="J115" s="223"/>
      <c r="K115" s="224"/>
    </row>
    <row r="116" spans="1:16" ht="19.5" x14ac:dyDescent="0.4">
      <c r="A116" s="19" t="s">
        <v>1357</v>
      </c>
      <c r="B116" s="252">
        <v>2.5</v>
      </c>
      <c r="C116" s="225">
        <v>1</v>
      </c>
      <c r="D116" s="225">
        <v>1</v>
      </c>
      <c r="E116" s="223" t="s">
        <v>12</v>
      </c>
      <c r="F116" s="292" t="s">
        <v>11</v>
      </c>
      <c r="G116" s="292" t="s">
        <v>11</v>
      </c>
      <c r="H116" s="250">
        <v>6300000</v>
      </c>
      <c r="I116" s="250">
        <v>6300000</v>
      </c>
      <c r="J116" s="251">
        <v>6300000</v>
      </c>
      <c r="K116" s="251">
        <f>SUM(H116:J116)</f>
        <v>18900000</v>
      </c>
    </row>
    <row r="117" spans="1:16" ht="19.5" customHeight="1" x14ac:dyDescent="0.4">
      <c r="A117" s="20" t="s">
        <v>886</v>
      </c>
      <c r="B117" s="252"/>
      <c r="C117" s="225"/>
      <c r="D117" s="225"/>
      <c r="E117" s="223"/>
      <c r="F117" s="292"/>
      <c r="G117" s="292"/>
      <c r="H117" s="250"/>
      <c r="I117" s="250"/>
      <c r="J117" s="251"/>
      <c r="K117" s="252"/>
    </row>
    <row r="118" spans="1:16" s="87" customFormat="1" ht="19.5" x14ac:dyDescent="0.4">
      <c r="A118" s="72" t="s">
        <v>1356</v>
      </c>
      <c r="B118" s="223">
        <v>2.5</v>
      </c>
      <c r="C118" s="225">
        <v>1</v>
      </c>
      <c r="D118" s="225">
        <v>1</v>
      </c>
      <c r="E118" s="223" t="s">
        <v>12</v>
      </c>
      <c r="F118" s="303" t="s">
        <v>11</v>
      </c>
      <c r="G118" s="303" t="s">
        <v>11</v>
      </c>
      <c r="H118" s="222">
        <v>12000000</v>
      </c>
      <c r="I118" s="225" t="s">
        <v>11</v>
      </c>
      <c r="J118" s="223" t="s">
        <v>11</v>
      </c>
      <c r="K118" s="224">
        <v>12000000</v>
      </c>
    </row>
    <row r="119" spans="1:16" s="87" customFormat="1" ht="97.5" x14ac:dyDescent="0.4">
      <c r="A119" s="109" t="s">
        <v>1040</v>
      </c>
      <c r="B119" s="223"/>
      <c r="C119" s="225"/>
      <c r="D119" s="225"/>
      <c r="E119" s="223"/>
      <c r="F119" s="303"/>
      <c r="G119" s="303"/>
      <c r="H119" s="222"/>
      <c r="I119" s="225"/>
      <c r="J119" s="223"/>
      <c r="K119" s="224"/>
    </row>
    <row r="120" spans="1:16" ht="19.5" x14ac:dyDescent="0.4">
      <c r="A120" s="19" t="s">
        <v>1355</v>
      </c>
      <c r="B120" s="252">
        <v>2.5</v>
      </c>
      <c r="C120" s="225">
        <v>1</v>
      </c>
      <c r="D120" s="225">
        <v>1</v>
      </c>
      <c r="E120" s="301" t="s">
        <v>51</v>
      </c>
      <c r="F120" s="292" t="s">
        <v>11</v>
      </c>
      <c r="G120" s="292" t="s">
        <v>11</v>
      </c>
      <c r="H120" s="250">
        <v>30000000</v>
      </c>
      <c r="I120" s="250">
        <v>30000000</v>
      </c>
      <c r="J120" s="251">
        <v>30000000</v>
      </c>
      <c r="K120" s="251">
        <v>90000000</v>
      </c>
    </row>
    <row r="121" spans="1:16" ht="58.5" x14ac:dyDescent="0.4">
      <c r="A121" s="20" t="s">
        <v>888</v>
      </c>
      <c r="B121" s="252"/>
      <c r="C121" s="225"/>
      <c r="D121" s="225"/>
      <c r="E121" s="302"/>
      <c r="F121" s="292"/>
      <c r="G121" s="292"/>
      <c r="H121" s="250"/>
      <c r="I121" s="250"/>
      <c r="J121" s="251"/>
      <c r="K121" s="251"/>
    </row>
    <row r="122" spans="1:16" s="87" customFormat="1" ht="19.5" x14ac:dyDescent="0.4">
      <c r="A122" s="72" t="s">
        <v>1354</v>
      </c>
      <c r="B122" s="252">
        <v>2.5</v>
      </c>
      <c r="C122" s="225">
        <v>1</v>
      </c>
      <c r="D122" s="225">
        <v>1</v>
      </c>
      <c r="E122" s="223" t="s">
        <v>41</v>
      </c>
      <c r="F122" s="223" t="s">
        <v>11</v>
      </c>
      <c r="G122" s="223" t="s">
        <v>11</v>
      </c>
      <c r="H122" s="222">
        <v>10000000</v>
      </c>
      <c r="I122" s="223" t="s">
        <v>11</v>
      </c>
      <c r="J122" s="223" t="s">
        <v>11</v>
      </c>
      <c r="K122" s="224">
        <v>10000000</v>
      </c>
    </row>
    <row r="123" spans="1:16" s="87" customFormat="1" ht="58.5" x14ac:dyDescent="0.4">
      <c r="A123" s="102" t="s">
        <v>890</v>
      </c>
      <c r="B123" s="252"/>
      <c r="C123" s="225"/>
      <c r="D123" s="225"/>
      <c r="E123" s="223"/>
      <c r="F123" s="223"/>
      <c r="G123" s="223"/>
      <c r="H123" s="222"/>
      <c r="I123" s="223"/>
      <c r="J123" s="223"/>
      <c r="K123" s="224"/>
    </row>
    <row r="124" spans="1:16" s="83" customFormat="1" ht="20.25" customHeight="1" x14ac:dyDescent="0.4">
      <c r="A124" s="116" t="s">
        <v>104</v>
      </c>
      <c r="B124" s="221"/>
      <c r="C124" s="219"/>
      <c r="D124" s="219"/>
      <c r="E124" s="221"/>
      <c r="F124" s="310" t="s">
        <v>11</v>
      </c>
      <c r="G124" s="310" t="s">
        <v>11</v>
      </c>
      <c r="H124" s="220">
        <f>SUM(H126:H133)</f>
        <v>8453000</v>
      </c>
      <c r="I124" s="220">
        <f>SUM(I126:I133)</f>
        <v>8553000</v>
      </c>
      <c r="J124" s="220">
        <f>SUM(J126:J133)</f>
        <v>8753000</v>
      </c>
      <c r="K124" s="220">
        <f>SUM(K126:K133)</f>
        <v>25759000</v>
      </c>
    </row>
    <row r="125" spans="1:16" s="83" customFormat="1" ht="34.5" customHeight="1" x14ac:dyDescent="0.4">
      <c r="A125" s="85" t="s">
        <v>219</v>
      </c>
      <c r="B125" s="221"/>
      <c r="C125" s="219"/>
      <c r="D125" s="219"/>
      <c r="E125" s="221"/>
      <c r="F125" s="310"/>
      <c r="G125" s="310"/>
      <c r="H125" s="220"/>
      <c r="I125" s="220"/>
      <c r="J125" s="220"/>
      <c r="K125" s="220"/>
    </row>
    <row r="126" spans="1:16" ht="19.5" x14ac:dyDescent="0.4">
      <c r="A126" s="23" t="s">
        <v>1102</v>
      </c>
      <c r="B126" s="252">
        <v>2.5</v>
      </c>
      <c r="C126" s="252">
        <v>1</v>
      </c>
      <c r="D126" s="252">
        <v>1</v>
      </c>
      <c r="E126" s="253" t="s">
        <v>203</v>
      </c>
      <c r="F126" s="292" t="s">
        <v>11</v>
      </c>
      <c r="G126" s="292" t="s">
        <v>11</v>
      </c>
      <c r="H126" s="251">
        <v>2400000</v>
      </c>
      <c r="I126" s="251">
        <v>2400000</v>
      </c>
      <c r="J126" s="251">
        <v>2500000</v>
      </c>
      <c r="K126" s="251">
        <f>SUM(H126:J126)</f>
        <v>7300000</v>
      </c>
    </row>
    <row r="127" spans="1:16" ht="58.5" x14ac:dyDescent="0.4">
      <c r="A127" s="18" t="s">
        <v>1028</v>
      </c>
      <c r="B127" s="252"/>
      <c r="C127" s="252"/>
      <c r="D127" s="252"/>
      <c r="E127" s="253"/>
      <c r="F127" s="292"/>
      <c r="G127" s="292"/>
      <c r="H127" s="251"/>
      <c r="I127" s="251"/>
      <c r="J127" s="251"/>
      <c r="K127" s="252"/>
    </row>
    <row r="128" spans="1:16" ht="19.5" x14ac:dyDescent="0.4">
      <c r="A128" s="23" t="s">
        <v>1103</v>
      </c>
      <c r="B128" s="252">
        <v>2.5</v>
      </c>
      <c r="C128" s="252">
        <v>1</v>
      </c>
      <c r="D128" s="252">
        <v>1</v>
      </c>
      <c r="E128" s="253" t="s">
        <v>203</v>
      </c>
      <c r="F128" s="292" t="s">
        <v>11</v>
      </c>
      <c r="G128" s="292" t="s">
        <v>11</v>
      </c>
      <c r="H128" s="251">
        <v>2800000</v>
      </c>
      <c r="I128" s="251">
        <v>2900000</v>
      </c>
      <c r="J128" s="251">
        <v>3000000</v>
      </c>
      <c r="K128" s="251">
        <f>SUM(H128:J128)</f>
        <v>8700000</v>
      </c>
    </row>
    <row r="129" spans="1:11" ht="30.75" customHeight="1" x14ac:dyDescent="0.4">
      <c r="A129" s="18" t="s">
        <v>1029</v>
      </c>
      <c r="B129" s="252"/>
      <c r="C129" s="252"/>
      <c r="D129" s="252"/>
      <c r="E129" s="253"/>
      <c r="F129" s="292"/>
      <c r="G129" s="292"/>
      <c r="H129" s="251"/>
      <c r="I129" s="251"/>
      <c r="J129" s="251"/>
      <c r="K129" s="252"/>
    </row>
    <row r="130" spans="1:11" ht="19.5" x14ac:dyDescent="0.4">
      <c r="A130" s="23" t="s">
        <v>1230</v>
      </c>
      <c r="B130" s="252">
        <v>2.5</v>
      </c>
      <c r="C130" s="252">
        <v>1</v>
      </c>
      <c r="D130" s="252">
        <v>1</v>
      </c>
      <c r="E130" s="253" t="s">
        <v>203</v>
      </c>
      <c r="F130" s="292"/>
      <c r="G130" s="292"/>
      <c r="H130" s="251">
        <v>2253000</v>
      </c>
      <c r="I130" s="251">
        <v>2253000</v>
      </c>
      <c r="J130" s="251">
        <v>2253000</v>
      </c>
      <c r="K130" s="251">
        <f>SUM(H130:J130)</f>
        <v>6759000</v>
      </c>
    </row>
    <row r="131" spans="1:11" ht="33.75" customHeight="1" x14ac:dyDescent="0.4">
      <c r="A131" s="18" t="s">
        <v>1030</v>
      </c>
      <c r="B131" s="252"/>
      <c r="C131" s="252"/>
      <c r="D131" s="252"/>
      <c r="E131" s="253"/>
      <c r="F131" s="292"/>
      <c r="G131" s="292"/>
      <c r="H131" s="251"/>
      <c r="I131" s="251"/>
      <c r="J131" s="251"/>
      <c r="K131" s="252"/>
    </row>
    <row r="132" spans="1:11" ht="19.5" x14ac:dyDescent="0.4">
      <c r="A132" s="23" t="s">
        <v>1233</v>
      </c>
      <c r="B132" s="252">
        <v>2.5</v>
      </c>
      <c r="C132" s="252">
        <v>1</v>
      </c>
      <c r="D132" s="252">
        <v>1</v>
      </c>
      <c r="E132" s="253" t="s">
        <v>203</v>
      </c>
      <c r="F132" s="292"/>
      <c r="G132" s="292"/>
      <c r="H132" s="251">
        <v>1000000</v>
      </c>
      <c r="I132" s="251">
        <v>1000000</v>
      </c>
      <c r="J132" s="251">
        <v>1000000</v>
      </c>
      <c r="K132" s="251">
        <f>SUM(H132:J132)</f>
        <v>3000000</v>
      </c>
    </row>
    <row r="133" spans="1:11" ht="39" customHeight="1" x14ac:dyDescent="0.4">
      <c r="A133" s="80" t="s">
        <v>1032</v>
      </c>
      <c r="B133" s="252"/>
      <c r="C133" s="252"/>
      <c r="D133" s="252"/>
      <c r="E133" s="253"/>
      <c r="F133" s="292"/>
      <c r="G133" s="292"/>
      <c r="H133" s="251"/>
      <c r="I133" s="251"/>
      <c r="J133" s="251"/>
      <c r="K133" s="252"/>
    </row>
    <row r="134" spans="1:11" ht="19.5" x14ac:dyDescent="0.4">
      <c r="A134" s="22" t="s">
        <v>35</v>
      </c>
      <c r="B134" s="261"/>
      <c r="C134" s="247"/>
      <c r="D134" s="247"/>
      <c r="E134" s="261"/>
      <c r="F134" s="309" t="s">
        <v>11</v>
      </c>
      <c r="G134" s="309" t="s">
        <v>11</v>
      </c>
      <c r="H134" s="304">
        <f>SUM(H136:H147)</f>
        <v>36000000</v>
      </c>
      <c r="I134" s="304">
        <f>SUM(I136:I147)</f>
        <v>4200000</v>
      </c>
      <c r="J134" s="304">
        <f>SUM(J136:J147)</f>
        <v>2000000</v>
      </c>
      <c r="K134" s="304">
        <f>SUM(K136:K147)</f>
        <v>44200000</v>
      </c>
    </row>
    <row r="135" spans="1:11" ht="39" x14ac:dyDescent="0.4">
      <c r="A135" s="21" t="s">
        <v>1037</v>
      </c>
      <c r="B135" s="261"/>
      <c r="C135" s="247"/>
      <c r="D135" s="247"/>
      <c r="E135" s="261"/>
      <c r="F135" s="309"/>
      <c r="G135" s="309"/>
      <c r="H135" s="304"/>
      <c r="I135" s="304"/>
      <c r="J135" s="304"/>
      <c r="K135" s="304"/>
    </row>
    <row r="136" spans="1:11" ht="19.5" x14ac:dyDescent="0.4">
      <c r="A136" s="19" t="s">
        <v>1360</v>
      </c>
      <c r="B136" s="252">
        <v>2.6</v>
      </c>
      <c r="C136" s="252">
        <v>1</v>
      </c>
      <c r="D136" s="252">
        <v>1</v>
      </c>
      <c r="E136" s="252" t="s">
        <v>221</v>
      </c>
      <c r="F136" s="292" t="s">
        <v>11</v>
      </c>
      <c r="G136" s="292" t="s">
        <v>11</v>
      </c>
      <c r="H136" s="251">
        <v>2000000</v>
      </c>
      <c r="I136" s="251">
        <v>2000000</v>
      </c>
      <c r="J136" s="251">
        <v>2000000</v>
      </c>
      <c r="K136" s="251">
        <v>8000000</v>
      </c>
    </row>
    <row r="137" spans="1:11" ht="58.5" x14ac:dyDescent="0.4">
      <c r="A137" s="20" t="s">
        <v>220</v>
      </c>
      <c r="B137" s="252"/>
      <c r="C137" s="252"/>
      <c r="D137" s="252"/>
      <c r="E137" s="252"/>
      <c r="F137" s="292"/>
      <c r="G137" s="292"/>
      <c r="H137" s="251"/>
      <c r="I137" s="251"/>
      <c r="J137" s="251"/>
      <c r="K137" s="251"/>
    </row>
    <row r="138" spans="1:11" ht="21" customHeight="1" x14ac:dyDescent="0.4">
      <c r="A138" s="19" t="s">
        <v>1361</v>
      </c>
      <c r="B138" s="252">
        <v>2.6</v>
      </c>
      <c r="C138" s="252">
        <v>1</v>
      </c>
      <c r="D138" s="252">
        <v>1</v>
      </c>
      <c r="E138" s="252" t="s">
        <v>218</v>
      </c>
      <c r="F138" s="292" t="s">
        <v>11</v>
      </c>
      <c r="G138" s="292" t="s">
        <v>11</v>
      </c>
      <c r="H138" s="251">
        <v>8000000</v>
      </c>
      <c r="I138" s="292" t="s">
        <v>11</v>
      </c>
      <c r="J138" s="292" t="s">
        <v>11</v>
      </c>
      <c r="K138" s="251">
        <v>8000000</v>
      </c>
    </row>
    <row r="139" spans="1:11" ht="68.25" customHeight="1" x14ac:dyDescent="0.4">
      <c r="A139" s="20" t="s">
        <v>222</v>
      </c>
      <c r="B139" s="252"/>
      <c r="C139" s="252"/>
      <c r="D139" s="252"/>
      <c r="E139" s="252"/>
      <c r="F139" s="292"/>
      <c r="G139" s="292"/>
      <c r="H139" s="251"/>
      <c r="I139" s="292"/>
      <c r="J139" s="292"/>
      <c r="K139" s="251"/>
    </row>
    <row r="140" spans="1:11" s="87" customFormat="1" ht="19.5" x14ac:dyDescent="0.4">
      <c r="A140" s="19" t="s">
        <v>1362</v>
      </c>
      <c r="B140" s="252">
        <v>2.6</v>
      </c>
      <c r="C140" s="252">
        <v>1</v>
      </c>
      <c r="D140" s="223">
        <v>2</v>
      </c>
      <c r="E140" s="223" t="s">
        <v>51</v>
      </c>
      <c r="F140" s="303" t="s">
        <v>11</v>
      </c>
      <c r="G140" s="303" t="s">
        <v>11</v>
      </c>
      <c r="H140" s="222">
        <v>15000000</v>
      </c>
      <c r="I140" s="303" t="s">
        <v>11</v>
      </c>
      <c r="J140" s="303" t="s">
        <v>11</v>
      </c>
      <c r="K140" s="224">
        <v>15000000</v>
      </c>
    </row>
    <row r="141" spans="1:11" s="87" customFormat="1" ht="39" x14ac:dyDescent="0.4">
      <c r="A141" s="109" t="s">
        <v>880</v>
      </c>
      <c r="B141" s="252"/>
      <c r="C141" s="252"/>
      <c r="D141" s="223"/>
      <c r="E141" s="223"/>
      <c r="F141" s="303"/>
      <c r="G141" s="303"/>
      <c r="H141" s="222"/>
      <c r="I141" s="303"/>
      <c r="J141" s="303"/>
      <c r="K141" s="224"/>
    </row>
    <row r="142" spans="1:11" ht="20.25" customHeight="1" x14ac:dyDescent="0.4">
      <c r="A142" s="19" t="s">
        <v>1363</v>
      </c>
      <c r="B142" s="252">
        <v>2.6</v>
      </c>
      <c r="C142" s="223">
        <v>1</v>
      </c>
      <c r="D142" s="252"/>
      <c r="E142" s="298" t="s">
        <v>12</v>
      </c>
      <c r="F142" s="292" t="s">
        <v>11</v>
      </c>
      <c r="G142" s="292" t="s">
        <v>11</v>
      </c>
      <c r="H142" s="250">
        <v>3000000</v>
      </c>
      <c r="I142" s="292" t="s">
        <v>11</v>
      </c>
      <c r="J142" s="292" t="s">
        <v>11</v>
      </c>
      <c r="K142" s="251">
        <v>3000000</v>
      </c>
    </row>
    <row r="143" spans="1:11" ht="58.5" x14ac:dyDescent="0.4">
      <c r="A143" s="20" t="s">
        <v>881</v>
      </c>
      <c r="B143" s="252"/>
      <c r="C143" s="223"/>
      <c r="D143" s="252"/>
      <c r="E143" s="299"/>
      <c r="F143" s="292"/>
      <c r="G143" s="292"/>
      <c r="H143" s="250"/>
      <c r="I143" s="292"/>
      <c r="J143" s="292"/>
      <c r="K143" s="251"/>
    </row>
    <row r="144" spans="1:11" ht="19.5" x14ac:dyDescent="0.4">
      <c r="A144" s="19" t="s">
        <v>1364</v>
      </c>
      <c r="B144" s="252">
        <v>2.6</v>
      </c>
      <c r="C144" s="252">
        <v>1</v>
      </c>
      <c r="D144" s="252">
        <v>1</v>
      </c>
      <c r="E144" s="252" t="s">
        <v>492</v>
      </c>
      <c r="F144" s="292" t="s">
        <v>11</v>
      </c>
      <c r="G144" s="292" t="s">
        <v>11</v>
      </c>
      <c r="H144" s="250">
        <v>900000</v>
      </c>
      <c r="I144" s="253" t="s">
        <v>11</v>
      </c>
      <c r="J144" s="252" t="s">
        <v>11</v>
      </c>
      <c r="K144" s="251">
        <v>900000</v>
      </c>
    </row>
    <row r="145" spans="1:11" ht="39" x14ac:dyDescent="0.4">
      <c r="A145" s="20" t="s">
        <v>263</v>
      </c>
      <c r="B145" s="252"/>
      <c r="C145" s="252"/>
      <c r="D145" s="252"/>
      <c r="E145" s="252"/>
      <c r="F145" s="292"/>
      <c r="G145" s="292"/>
      <c r="H145" s="250"/>
      <c r="I145" s="253"/>
      <c r="J145" s="252"/>
      <c r="K145" s="251"/>
    </row>
    <row r="146" spans="1:11" s="87" customFormat="1" ht="16.5" customHeight="1" x14ac:dyDescent="0.4">
      <c r="A146" s="110" t="s">
        <v>1365</v>
      </c>
      <c r="B146" s="223">
        <v>2.6</v>
      </c>
      <c r="C146" s="223">
        <v>1</v>
      </c>
      <c r="D146" s="223">
        <v>1</v>
      </c>
      <c r="E146" s="223" t="s">
        <v>227</v>
      </c>
      <c r="F146" s="223" t="s">
        <v>11</v>
      </c>
      <c r="G146" s="223" t="s">
        <v>11</v>
      </c>
      <c r="H146" s="222">
        <v>7100000</v>
      </c>
      <c r="I146" s="222">
        <v>2200000</v>
      </c>
      <c r="J146" s="223" t="s">
        <v>11</v>
      </c>
      <c r="K146" s="224">
        <v>9300000</v>
      </c>
    </row>
    <row r="147" spans="1:11" s="87" customFormat="1" ht="28.5" customHeight="1" x14ac:dyDescent="0.4">
      <c r="A147" s="204" t="s">
        <v>1034</v>
      </c>
      <c r="B147" s="223"/>
      <c r="C147" s="223"/>
      <c r="D147" s="223"/>
      <c r="E147" s="223"/>
      <c r="F147" s="223"/>
      <c r="G147" s="223"/>
      <c r="H147" s="222"/>
      <c r="I147" s="222"/>
      <c r="J147" s="223"/>
      <c r="K147" s="224"/>
    </row>
    <row r="148" spans="1:11" ht="22.5" customHeight="1" x14ac:dyDescent="0.4">
      <c r="A148" s="22" t="s">
        <v>109</v>
      </c>
      <c r="B148" s="261"/>
      <c r="C148" s="247"/>
      <c r="D148" s="247"/>
      <c r="E148" s="261"/>
      <c r="F148" s="309" t="s">
        <v>11</v>
      </c>
      <c r="G148" s="309" t="s">
        <v>11</v>
      </c>
      <c r="H148" s="260">
        <f>SUM(H150:H153)</f>
        <v>11500000</v>
      </c>
      <c r="I148" s="260">
        <f>SUM(I150:I153)</f>
        <v>10000000</v>
      </c>
      <c r="J148" s="260">
        <f>SUM(J150:J153)</f>
        <v>10000000</v>
      </c>
      <c r="K148" s="260">
        <f>SUM(K150:K153)</f>
        <v>41500000</v>
      </c>
    </row>
    <row r="149" spans="1:11" ht="39" x14ac:dyDescent="0.4">
      <c r="A149" s="21" t="s">
        <v>223</v>
      </c>
      <c r="B149" s="261"/>
      <c r="C149" s="247"/>
      <c r="D149" s="247"/>
      <c r="E149" s="261"/>
      <c r="F149" s="309"/>
      <c r="G149" s="309"/>
      <c r="H149" s="260"/>
      <c r="I149" s="260"/>
      <c r="J149" s="260"/>
      <c r="K149" s="260"/>
    </row>
    <row r="150" spans="1:11" ht="19.5" x14ac:dyDescent="0.4">
      <c r="A150" s="19" t="s">
        <v>516</v>
      </c>
      <c r="B150" s="252">
        <v>2.4</v>
      </c>
      <c r="C150" s="253">
        <v>1</v>
      </c>
      <c r="D150" s="253">
        <v>1</v>
      </c>
      <c r="E150" s="253" t="s">
        <v>218</v>
      </c>
      <c r="F150" s="252" t="s">
        <v>11</v>
      </c>
      <c r="G150" s="252" t="s">
        <v>11</v>
      </c>
      <c r="H150" s="251">
        <v>1500000</v>
      </c>
      <c r="I150" s="252" t="s">
        <v>11</v>
      </c>
      <c r="J150" s="252" t="s">
        <v>11</v>
      </c>
      <c r="K150" s="251">
        <v>1500000</v>
      </c>
    </row>
    <row r="151" spans="1:11" ht="39" customHeight="1" x14ac:dyDescent="0.4">
      <c r="A151" s="20" t="s">
        <v>224</v>
      </c>
      <c r="B151" s="252"/>
      <c r="C151" s="253"/>
      <c r="D151" s="253"/>
      <c r="E151" s="253"/>
      <c r="F151" s="252"/>
      <c r="G151" s="252"/>
      <c r="H151" s="251"/>
      <c r="I151" s="252"/>
      <c r="J151" s="252"/>
      <c r="K151" s="251"/>
    </row>
    <row r="152" spans="1:11" ht="19.5" x14ac:dyDescent="0.4">
      <c r="A152" s="19" t="s">
        <v>518</v>
      </c>
      <c r="B152" s="252">
        <v>2.4</v>
      </c>
      <c r="C152" s="252">
        <v>1</v>
      </c>
      <c r="D152" s="252">
        <v>1</v>
      </c>
      <c r="E152" s="252" t="s">
        <v>226</v>
      </c>
      <c r="F152" s="252" t="s">
        <v>11</v>
      </c>
      <c r="G152" s="252" t="s">
        <v>11</v>
      </c>
      <c r="H152" s="251">
        <v>10000000</v>
      </c>
      <c r="I152" s="251">
        <v>10000000</v>
      </c>
      <c r="J152" s="251">
        <v>10000000</v>
      </c>
      <c r="K152" s="251">
        <v>40000000</v>
      </c>
    </row>
    <row r="153" spans="1:11" ht="50.25" customHeight="1" x14ac:dyDescent="0.4">
      <c r="A153" s="20" t="s">
        <v>225</v>
      </c>
      <c r="B153" s="252"/>
      <c r="C153" s="252"/>
      <c r="D153" s="252"/>
      <c r="E153" s="252"/>
      <c r="F153" s="252"/>
      <c r="G153" s="252"/>
      <c r="H153" s="251"/>
      <c r="I153" s="251"/>
      <c r="J153" s="251"/>
      <c r="K153" s="251"/>
    </row>
    <row r="154" spans="1:11" ht="19.5" x14ac:dyDescent="0.4">
      <c r="A154" s="26" t="s">
        <v>137</v>
      </c>
      <c r="B154" s="218">
        <v>2.5</v>
      </c>
      <c r="C154" s="312">
        <v>1</v>
      </c>
      <c r="D154" s="312"/>
      <c r="E154" s="306"/>
      <c r="F154" s="306" t="s">
        <v>11</v>
      </c>
      <c r="G154" s="306" t="s">
        <v>11</v>
      </c>
      <c r="H154" s="305">
        <f>SUM(H156:H159)</f>
        <v>3000000</v>
      </c>
      <c r="I154" s="306" t="s">
        <v>11</v>
      </c>
      <c r="J154" s="305">
        <f>SUM(J156:J159)</f>
        <v>0</v>
      </c>
      <c r="K154" s="305">
        <f>SUM(K156:K159)</f>
        <v>3000000</v>
      </c>
    </row>
    <row r="155" spans="1:11" ht="39.75" customHeight="1" x14ac:dyDescent="0.4">
      <c r="A155" s="17" t="s">
        <v>1248</v>
      </c>
      <c r="B155" s="218"/>
      <c r="C155" s="262"/>
      <c r="D155" s="262"/>
      <c r="E155" s="266"/>
      <c r="F155" s="266"/>
      <c r="G155" s="266"/>
      <c r="H155" s="247"/>
      <c r="I155" s="266"/>
      <c r="J155" s="247"/>
      <c r="K155" s="247"/>
    </row>
    <row r="156" spans="1:11" ht="19.5" x14ac:dyDescent="0.4">
      <c r="A156" s="23" t="s">
        <v>1070</v>
      </c>
      <c r="B156" s="252">
        <v>1.3</v>
      </c>
      <c r="C156" s="253">
        <v>1</v>
      </c>
      <c r="D156" s="253">
        <v>1</v>
      </c>
      <c r="E156" s="252" t="s">
        <v>229</v>
      </c>
      <c r="F156" s="252" t="s">
        <v>11</v>
      </c>
      <c r="G156" s="252" t="s">
        <v>11</v>
      </c>
      <c r="H156" s="250">
        <v>2000000</v>
      </c>
      <c r="I156" s="292" t="s">
        <v>11</v>
      </c>
      <c r="J156" s="292" t="s">
        <v>11</v>
      </c>
      <c r="K156" s="250">
        <v>2000000</v>
      </c>
    </row>
    <row r="157" spans="1:11" ht="39" customHeight="1" x14ac:dyDescent="0.4">
      <c r="A157" s="18" t="s">
        <v>1249</v>
      </c>
      <c r="B157" s="252"/>
      <c r="C157" s="253"/>
      <c r="D157" s="253"/>
      <c r="E157" s="252"/>
      <c r="F157" s="252"/>
      <c r="G157" s="252"/>
      <c r="H157" s="250"/>
      <c r="I157" s="292"/>
      <c r="J157" s="292"/>
      <c r="K157" s="250"/>
    </row>
    <row r="158" spans="1:11" ht="19.5" x14ac:dyDescent="0.4">
      <c r="A158" s="23" t="s">
        <v>1071</v>
      </c>
      <c r="B158" s="252">
        <v>2.5</v>
      </c>
      <c r="C158" s="253">
        <v>1</v>
      </c>
      <c r="D158" s="253">
        <v>1</v>
      </c>
      <c r="E158" s="252" t="s">
        <v>15</v>
      </c>
      <c r="F158" s="252" t="s">
        <v>11</v>
      </c>
      <c r="G158" s="252" t="s">
        <v>11</v>
      </c>
      <c r="H158" s="250">
        <v>1000000</v>
      </c>
      <c r="I158" s="292" t="s">
        <v>11</v>
      </c>
      <c r="J158" s="292" t="s">
        <v>11</v>
      </c>
      <c r="K158" s="250">
        <v>1000000</v>
      </c>
    </row>
    <row r="159" spans="1:11" ht="39" x14ac:dyDescent="0.4">
      <c r="A159" s="18" t="s">
        <v>230</v>
      </c>
      <c r="B159" s="252"/>
      <c r="C159" s="253"/>
      <c r="D159" s="253"/>
      <c r="E159" s="252"/>
      <c r="F159" s="252"/>
      <c r="G159" s="252"/>
      <c r="H159" s="250"/>
      <c r="I159" s="292"/>
      <c r="J159" s="292"/>
      <c r="K159" s="250"/>
    </row>
    <row r="160" spans="1:11" ht="27.75" customHeight="1" x14ac:dyDescent="0.4">
      <c r="A160" s="153" t="s">
        <v>96</v>
      </c>
      <c r="B160" s="257" t="s">
        <v>658</v>
      </c>
      <c r="C160" s="258"/>
      <c r="D160" s="258"/>
      <c r="E160" s="259"/>
      <c r="F160" s="68" t="s">
        <v>11</v>
      </c>
      <c r="G160" s="68" t="s">
        <v>11</v>
      </c>
      <c r="H160" s="45">
        <f>SUM(H161:H170)</f>
        <v>538541000</v>
      </c>
      <c r="I160" s="39" t="s">
        <v>11</v>
      </c>
      <c r="J160" s="39" t="s">
        <v>11</v>
      </c>
      <c r="K160" s="45">
        <f>SUM(K161:K170)</f>
        <v>538541000</v>
      </c>
    </row>
    <row r="161" spans="1:11" ht="19.5" x14ac:dyDescent="0.4">
      <c r="A161" s="19" t="s">
        <v>265</v>
      </c>
      <c r="B161" s="252">
        <v>2.1</v>
      </c>
      <c r="C161" s="253">
        <v>2</v>
      </c>
      <c r="D161" s="253">
        <v>1</v>
      </c>
      <c r="E161" s="253" t="s">
        <v>267</v>
      </c>
      <c r="F161" s="292" t="s">
        <v>11</v>
      </c>
      <c r="G161" s="292" t="s">
        <v>11</v>
      </c>
      <c r="H161" s="251">
        <v>51241000</v>
      </c>
      <c r="I161" s="252" t="s">
        <v>11</v>
      </c>
      <c r="J161" s="252" t="s">
        <v>11</v>
      </c>
      <c r="K161" s="250">
        <v>51241000</v>
      </c>
    </row>
    <row r="162" spans="1:11" ht="46.5" customHeight="1" x14ac:dyDescent="0.4">
      <c r="A162" s="18" t="s">
        <v>266</v>
      </c>
      <c r="B162" s="252"/>
      <c r="C162" s="253"/>
      <c r="D162" s="253"/>
      <c r="E162" s="253"/>
      <c r="F162" s="292"/>
      <c r="G162" s="292"/>
      <c r="H162" s="251"/>
      <c r="I162" s="252"/>
      <c r="J162" s="252"/>
      <c r="K162" s="250"/>
    </row>
    <row r="163" spans="1:11" ht="19.5" x14ac:dyDescent="0.4">
      <c r="A163" s="23" t="s">
        <v>100</v>
      </c>
      <c r="B163" s="253">
        <v>2.1</v>
      </c>
      <c r="C163" s="253">
        <v>2</v>
      </c>
      <c r="D163" s="253">
        <v>1</v>
      </c>
      <c r="E163" s="252" t="s">
        <v>269</v>
      </c>
      <c r="F163" s="292" t="s">
        <v>11</v>
      </c>
      <c r="G163" s="292" t="s">
        <v>11</v>
      </c>
      <c r="H163" s="250">
        <v>25000000</v>
      </c>
      <c r="I163" s="253" t="s">
        <v>11</v>
      </c>
      <c r="J163" s="253" t="s">
        <v>11</v>
      </c>
      <c r="K163" s="251">
        <v>25000000</v>
      </c>
    </row>
    <row r="164" spans="1:11" ht="46.5" customHeight="1" x14ac:dyDescent="0.4">
      <c r="A164" s="18" t="s">
        <v>268</v>
      </c>
      <c r="B164" s="253"/>
      <c r="C164" s="253"/>
      <c r="D164" s="253"/>
      <c r="E164" s="252"/>
      <c r="F164" s="292"/>
      <c r="G164" s="292"/>
      <c r="H164" s="250"/>
      <c r="I164" s="253"/>
      <c r="J164" s="253"/>
      <c r="K164" s="251"/>
    </row>
    <row r="165" spans="1:11" ht="19.5" x14ac:dyDescent="0.4">
      <c r="A165" s="23" t="s">
        <v>19</v>
      </c>
      <c r="B165" s="253">
        <v>2.7</v>
      </c>
      <c r="C165" s="253">
        <v>2</v>
      </c>
      <c r="D165" s="253">
        <v>1</v>
      </c>
      <c r="E165" s="252" t="s">
        <v>271</v>
      </c>
      <c r="F165" s="292" t="s">
        <v>11</v>
      </c>
      <c r="G165" s="292" t="s">
        <v>11</v>
      </c>
      <c r="H165" s="250">
        <v>250000000</v>
      </c>
      <c r="I165" s="253" t="s">
        <v>11</v>
      </c>
      <c r="J165" s="253" t="s">
        <v>11</v>
      </c>
      <c r="K165" s="251">
        <v>250000000</v>
      </c>
    </row>
    <row r="166" spans="1:11" ht="48" customHeight="1" x14ac:dyDescent="0.4">
      <c r="A166" s="20" t="s">
        <v>270</v>
      </c>
      <c r="B166" s="253"/>
      <c r="C166" s="253"/>
      <c r="D166" s="253"/>
      <c r="E166" s="252"/>
      <c r="F166" s="292"/>
      <c r="G166" s="292"/>
      <c r="H166" s="250"/>
      <c r="I166" s="253"/>
      <c r="J166" s="253"/>
      <c r="K166" s="251"/>
    </row>
    <row r="167" spans="1:11" ht="19.5" x14ac:dyDescent="0.4">
      <c r="A167" s="23" t="s">
        <v>103</v>
      </c>
      <c r="B167" s="253">
        <v>2.7</v>
      </c>
      <c r="C167" s="253">
        <v>2</v>
      </c>
      <c r="D167" s="253">
        <v>1</v>
      </c>
      <c r="E167" s="252" t="s">
        <v>272</v>
      </c>
      <c r="F167" s="292" t="s">
        <v>11</v>
      </c>
      <c r="G167" s="292" t="s">
        <v>11</v>
      </c>
      <c r="H167" s="250">
        <v>92300000</v>
      </c>
      <c r="I167" s="253" t="s">
        <v>11</v>
      </c>
      <c r="J167" s="253" t="s">
        <v>11</v>
      </c>
      <c r="K167" s="250">
        <v>92300000</v>
      </c>
    </row>
    <row r="168" spans="1:11" ht="117" x14ac:dyDescent="0.4">
      <c r="A168" s="18" t="s">
        <v>1253</v>
      </c>
      <c r="B168" s="253"/>
      <c r="C168" s="253"/>
      <c r="D168" s="253"/>
      <c r="E168" s="252"/>
      <c r="F168" s="292"/>
      <c r="G168" s="292"/>
      <c r="H168" s="250"/>
      <c r="I168" s="253"/>
      <c r="J168" s="253"/>
      <c r="K168" s="250"/>
    </row>
    <row r="169" spans="1:11" ht="19.5" x14ac:dyDescent="0.4">
      <c r="A169" s="23" t="s">
        <v>104</v>
      </c>
      <c r="B169" s="253">
        <v>2.7</v>
      </c>
      <c r="C169" s="253">
        <v>2</v>
      </c>
      <c r="D169" s="253">
        <v>1</v>
      </c>
      <c r="E169" s="252" t="s">
        <v>272</v>
      </c>
      <c r="F169" s="292" t="s">
        <v>11</v>
      </c>
      <c r="G169" s="292" t="s">
        <v>11</v>
      </c>
      <c r="H169" s="250">
        <v>120000000</v>
      </c>
      <c r="I169" s="253" t="s">
        <v>11</v>
      </c>
      <c r="J169" s="253" t="s">
        <v>11</v>
      </c>
      <c r="K169" s="250">
        <v>120000000</v>
      </c>
    </row>
    <row r="170" spans="1:11" ht="33" x14ac:dyDescent="0.4">
      <c r="A170" s="193" t="s">
        <v>279</v>
      </c>
      <c r="B170" s="253"/>
      <c r="C170" s="253"/>
      <c r="D170" s="253"/>
      <c r="E170" s="252"/>
      <c r="F170" s="292"/>
      <c r="G170" s="292"/>
      <c r="H170" s="250"/>
      <c r="I170" s="253"/>
      <c r="J170" s="253"/>
      <c r="K170" s="250"/>
    </row>
    <row r="171" spans="1:11" ht="27.75" customHeight="1" x14ac:dyDescent="0.4">
      <c r="A171" s="69" t="s">
        <v>180</v>
      </c>
      <c r="B171" s="257" t="s">
        <v>1075</v>
      </c>
      <c r="C171" s="258"/>
      <c r="D171" s="258"/>
      <c r="E171" s="259"/>
      <c r="F171" s="68" t="s">
        <v>11</v>
      </c>
      <c r="G171" s="68" t="s">
        <v>11</v>
      </c>
      <c r="H171" s="113">
        <f>SUM(H172:H203)</f>
        <v>1071284000</v>
      </c>
      <c r="I171" s="113">
        <f>SUM(I172:I201)</f>
        <v>207000000</v>
      </c>
      <c r="J171" s="113">
        <f>SUM(J172:J201)</f>
        <v>204000000</v>
      </c>
      <c r="K171" s="113">
        <f>SUM(K172:K201)</f>
        <v>1477284000</v>
      </c>
    </row>
    <row r="172" spans="1:11" ht="19.5" x14ac:dyDescent="0.4">
      <c r="A172" s="19" t="s">
        <v>97</v>
      </c>
      <c r="B172" s="252">
        <v>2.5</v>
      </c>
      <c r="C172" s="253">
        <v>3</v>
      </c>
      <c r="D172" s="253">
        <v>1</v>
      </c>
      <c r="E172" s="252" t="s">
        <v>182</v>
      </c>
      <c r="F172" s="292" t="s">
        <v>11</v>
      </c>
      <c r="G172" s="292" t="s">
        <v>11</v>
      </c>
      <c r="H172" s="251">
        <v>5000000</v>
      </c>
      <c r="I172" s="251">
        <v>5000000</v>
      </c>
      <c r="J172" s="251">
        <v>5000000</v>
      </c>
      <c r="K172" s="251">
        <v>20000000</v>
      </c>
    </row>
    <row r="173" spans="1:11" ht="17.25" customHeight="1" x14ac:dyDescent="0.4">
      <c r="A173" s="20" t="s">
        <v>274</v>
      </c>
      <c r="B173" s="252"/>
      <c r="C173" s="253"/>
      <c r="D173" s="253"/>
      <c r="E173" s="252"/>
      <c r="F173" s="292"/>
      <c r="G173" s="292"/>
      <c r="H173" s="251"/>
      <c r="I173" s="251"/>
      <c r="J173" s="251"/>
      <c r="K173" s="251"/>
    </row>
    <row r="174" spans="1:11" ht="19.5" x14ac:dyDescent="0.4">
      <c r="A174" s="19" t="s">
        <v>100</v>
      </c>
      <c r="B174" s="252">
        <v>2.1</v>
      </c>
      <c r="C174" s="253">
        <v>3</v>
      </c>
      <c r="D174" s="253">
        <v>1</v>
      </c>
      <c r="E174" s="252" t="s">
        <v>182</v>
      </c>
      <c r="F174" s="292" t="s">
        <v>11</v>
      </c>
      <c r="G174" s="292" t="s">
        <v>11</v>
      </c>
      <c r="H174" s="251">
        <v>2000000</v>
      </c>
      <c r="I174" s="252" t="s">
        <v>11</v>
      </c>
      <c r="J174" s="252" t="s">
        <v>11</v>
      </c>
      <c r="K174" s="251">
        <v>2000000</v>
      </c>
    </row>
    <row r="175" spans="1:11" ht="17.25" customHeight="1" x14ac:dyDescent="0.4">
      <c r="A175" s="18" t="s">
        <v>275</v>
      </c>
      <c r="B175" s="252"/>
      <c r="C175" s="253"/>
      <c r="D175" s="253"/>
      <c r="E175" s="252"/>
      <c r="F175" s="292"/>
      <c r="G175" s="292"/>
      <c r="H175" s="251"/>
      <c r="I175" s="252"/>
      <c r="J175" s="252"/>
      <c r="K175" s="251"/>
    </row>
    <row r="176" spans="1:11" ht="19.5" x14ac:dyDescent="0.4">
      <c r="A176" s="19" t="s">
        <v>19</v>
      </c>
      <c r="B176" s="252">
        <v>2.7</v>
      </c>
      <c r="C176" s="253">
        <v>3</v>
      </c>
      <c r="D176" s="253">
        <v>1</v>
      </c>
      <c r="E176" s="252" t="s">
        <v>182</v>
      </c>
      <c r="F176" s="292" t="s">
        <v>11</v>
      </c>
      <c r="G176" s="292" t="s">
        <v>11</v>
      </c>
      <c r="H176" s="250">
        <v>130000000</v>
      </c>
      <c r="I176" s="252" t="s">
        <v>11</v>
      </c>
      <c r="J176" s="252" t="s">
        <v>11</v>
      </c>
      <c r="K176" s="250">
        <v>130000000</v>
      </c>
    </row>
    <row r="177" spans="1:11" ht="17.25" customHeight="1" x14ac:dyDescent="0.4">
      <c r="A177" s="18" t="s">
        <v>276</v>
      </c>
      <c r="B177" s="252"/>
      <c r="C177" s="253"/>
      <c r="D177" s="253"/>
      <c r="E177" s="252"/>
      <c r="F177" s="292"/>
      <c r="G177" s="292"/>
      <c r="H177" s="250"/>
      <c r="I177" s="252"/>
      <c r="J177" s="252"/>
      <c r="K177" s="250"/>
    </row>
    <row r="178" spans="1:11" ht="23.25" customHeight="1" x14ac:dyDescent="0.4">
      <c r="A178" s="19" t="s">
        <v>103</v>
      </c>
      <c r="B178" s="252">
        <v>2.7</v>
      </c>
      <c r="C178" s="253">
        <v>3</v>
      </c>
      <c r="D178" s="253"/>
      <c r="E178" s="253" t="s">
        <v>182</v>
      </c>
      <c r="F178" s="292" t="s">
        <v>11</v>
      </c>
      <c r="G178" s="292" t="s">
        <v>11</v>
      </c>
      <c r="H178" s="251">
        <v>100000000</v>
      </c>
      <c r="I178" s="292" t="s">
        <v>11</v>
      </c>
      <c r="J178" s="292" t="s">
        <v>11</v>
      </c>
      <c r="K178" s="251">
        <v>100000000</v>
      </c>
    </row>
    <row r="179" spans="1:11" s="77" customFormat="1" ht="52.5" customHeight="1" x14ac:dyDescent="0.45">
      <c r="A179" s="158" t="s">
        <v>284</v>
      </c>
      <c r="B179" s="252"/>
      <c r="C179" s="253"/>
      <c r="D179" s="253"/>
      <c r="E179" s="253"/>
      <c r="F179" s="292"/>
      <c r="G179" s="292"/>
      <c r="H179" s="251"/>
      <c r="I179" s="292"/>
      <c r="J179" s="292"/>
      <c r="K179" s="251"/>
    </row>
    <row r="180" spans="1:11" ht="19.5" x14ac:dyDescent="0.4">
      <c r="A180" s="19" t="s">
        <v>104</v>
      </c>
      <c r="B180" s="252">
        <v>2.1</v>
      </c>
      <c r="C180" s="253">
        <v>3</v>
      </c>
      <c r="D180" s="253">
        <v>1</v>
      </c>
      <c r="E180" s="252" t="s">
        <v>278</v>
      </c>
      <c r="F180" s="292" t="s">
        <v>11</v>
      </c>
      <c r="G180" s="292" t="s">
        <v>11</v>
      </c>
      <c r="H180" s="250">
        <v>20000000</v>
      </c>
      <c r="I180" s="252" t="s">
        <v>11</v>
      </c>
      <c r="J180" s="252" t="s">
        <v>11</v>
      </c>
      <c r="K180" s="250">
        <v>20000000</v>
      </c>
    </row>
    <row r="181" spans="1:11" ht="22.5" customHeight="1" x14ac:dyDescent="0.4">
      <c r="A181" s="20" t="s">
        <v>277</v>
      </c>
      <c r="B181" s="252"/>
      <c r="C181" s="253"/>
      <c r="D181" s="253"/>
      <c r="E181" s="252"/>
      <c r="F181" s="292"/>
      <c r="G181" s="292"/>
      <c r="H181" s="250"/>
      <c r="I181" s="252"/>
      <c r="J181" s="252"/>
      <c r="K181" s="250"/>
    </row>
    <row r="182" spans="1:11" ht="19.5" x14ac:dyDescent="0.4">
      <c r="A182" s="19" t="s">
        <v>35</v>
      </c>
      <c r="B182" s="252">
        <v>2.1</v>
      </c>
      <c r="C182" s="253">
        <v>3</v>
      </c>
      <c r="D182" s="253">
        <v>1</v>
      </c>
      <c r="E182" s="252" t="s">
        <v>228</v>
      </c>
      <c r="F182" s="292" t="s">
        <v>11</v>
      </c>
      <c r="G182" s="292" t="s">
        <v>11</v>
      </c>
      <c r="H182" s="250">
        <v>5000000</v>
      </c>
      <c r="I182" s="252" t="s">
        <v>11</v>
      </c>
      <c r="J182" s="252" t="s">
        <v>11</v>
      </c>
      <c r="K182" s="250">
        <v>5000000</v>
      </c>
    </row>
    <row r="183" spans="1:11" ht="35.25" customHeight="1" x14ac:dyDescent="0.4">
      <c r="A183" s="20" t="s">
        <v>666</v>
      </c>
      <c r="B183" s="252"/>
      <c r="C183" s="253"/>
      <c r="D183" s="253"/>
      <c r="E183" s="252"/>
      <c r="F183" s="292"/>
      <c r="G183" s="292"/>
      <c r="H183" s="250"/>
      <c r="I183" s="252"/>
      <c r="J183" s="252"/>
      <c r="K183" s="250"/>
    </row>
    <row r="184" spans="1:11" ht="15.75" customHeight="1" x14ac:dyDescent="0.4">
      <c r="A184" s="19" t="s">
        <v>109</v>
      </c>
      <c r="B184" s="252">
        <v>2.7</v>
      </c>
      <c r="C184" s="253">
        <v>3</v>
      </c>
      <c r="D184" s="253">
        <v>1</v>
      </c>
      <c r="E184" s="298" t="s">
        <v>1251</v>
      </c>
      <c r="F184" s="292" t="s">
        <v>11</v>
      </c>
      <c r="G184" s="292" t="s">
        <v>11</v>
      </c>
      <c r="H184" s="251">
        <v>120000000</v>
      </c>
      <c r="I184" s="292" t="s">
        <v>11</v>
      </c>
      <c r="J184" s="292" t="s">
        <v>11</v>
      </c>
      <c r="K184" s="250">
        <v>120000000</v>
      </c>
    </row>
    <row r="185" spans="1:11" ht="39" customHeight="1" x14ac:dyDescent="0.4">
      <c r="A185" s="20" t="s">
        <v>279</v>
      </c>
      <c r="B185" s="252"/>
      <c r="C185" s="253"/>
      <c r="D185" s="253"/>
      <c r="E185" s="299"/>
      <c r="F185" s="292"/>
      <c r="G185" s="292"/>
      <c r="H185" s="251"/>
      <c r="I185" s="292"/>
      <c r="J185" s="292"/>
      <c r="K185" s="250"/>
    </row>
    <row r="186" spans="1:11" ht="19.5" x14ac:dyDescent="0.4">
      <c r="A186" s="19" t="s">
        <v>137</v>
      </c>
      <c r="B186" s="252">
        <v>2.7</v>
      </c>
      <c r="C186" s="253">
        <v>3</v>
      </c>
      <c r="D186" s="253">
        <v>1</v>
      </c>
      <c r="E186" s="252" t="s">
        <v>228</v>
      </c>
      <c r="F186" s="292" t="s">
        <v>11</v>
      </c>
      <c r="G186" s="292" t="s">
        <v>11</v>
      </c>
      <c r="H186" s="251">
        <v>200484000</v>
      </c>
      <c r="I186" s="292" t="s">
        <v>11</v>
      </c>
      <c r="J186" s="292" t="s">
        <v>11</v>
      </c>
      <c r="K186" s="250">
        <v>200484000</v>
      </c>
    </row>
    <row r="187" spans="1:11" ht="69" customHeight="1" x14ac:dyDescent="0.4">
      <c r="A187" s="20" t="s">
        <v>280</v>
      </c>
      <c r="B187" s="252"/>
      <c r="C187" s="253"/>
      <c r="D187" s="253"/>
      <c r="E187" s="252"/>
      <c r="F187" s="292"/>
      <c r="G187" s="292"/>
      <c r="H187" s="251"/>
      <c r="I187" s="292"/>
      <c r="J187" s="292"/>
      <c r="K187" s="250"/>
    </row>
    <row r="188" spans="1:11" ht="19.5" x14ac:dyDescent="0.4">
      <c r="A188" s="19" t="s">
        <v>146</v>
      </c>
      <c r="B188" s="252">
        <v>2.7</v>
      </c>
      <c r="C188" s="253">
        <v>3</v>
      </c>
      <c r="D188" s="253">
        <v>1</v>
      </c>
      <c r="E188" s="252" t="s">
        <v>231</v>
      </c>
      <c r="F188" s="292" t="s">
        <v>11</v>
      </c>
      <c r="G188" s="292" t="s">
        <v>11</v>
      </c>
      <c r="H188" s="251">
        <v>200000000</v>
      </c>
      <c r="I188" s="292" t="s">
        <v>11</v>
      </c>
      <c r="J188" s="292" t="s">
        <v>11</v>
      </c>
      <c r="K188" s="250">
        <v>200000000</v>
      </c>
    </row>
    <row r="189" spans="1:11" ht="22.5" customHeight="1" x14ac:dyDescent="0.4">
      <c r="A189" s="20" t="s">
        <v>281</v>
      </c>
      <c r="B189" s="252"/>
      <c r="C189" s="253"/>
      <c r="D189" s="253"/>
      <c r="E189" s="252"/>
      <c r="F189" s="292"/>
      <c r="G189" s="292"/>
      <c r="H189" s="251"/>
      <c r="I189" s="292"/>
      <c r="J189" s="292"/>
      <c r="K189" s="250"/>
    </row>
    <row r="190" spans="1:11" ht="19.5" x14ac:dyDescent="0.4">
      <c r="A190" s="19" t="s">
        <v>57</v>
      </c>
      <c r="B190" s="252">
        <v>2.7</v>
      </c>
      <c r="C190" s="287">
        <v>3</v>
      </c>
      <c r="D190" s="253">
        <v>1</v>
      </c>
      <c r="E190" s="252" t="s">
        <v>260</v>
      </c>
      <c r="F190" s="292" t="s">
        <v>11</v>
      </c>
      <c r="G190" s="292" t="s">
        <v>11</v>
      </c>
      <c r="H190" s="251">
        <v>132000000</v>
      </c>
      <c r="I190" s="251">
        <v>137000000</v>
      </c>
      <c r="J190" s="251">
        <v>139000000</v>
      </c>
      <c r="K190" s="250">
        <f>SUM(H190:J190)</f>
        <v>408000000</v>
      </c>
    </row>
    <row r="191" spans="1:11" ht="72.75" customHeight="1" x14ac:dyDescent="0.4">
      <c r="A191" s="35" t="s">
        <v>685</v>
      </c>
      <c r="B191" s="252"/>
      <c r="C191" s="300"/>
      <c r="D191" s="253"/>
      <c r="E191" s="252"/>
      <c r="F191" s="292"/>
      <c r="G191" s="292"/>
      <c r="H191" s="251"/>
      <c r="I191" s="251"/>
      <c r="J191" s="251"/>
      <c r="K191" s="253"/>
    </row>
    <row r="192" spans="1:11" ht="18" customHeight="1" x14ac:dyDescent="0.4">
      <c r="A192" s="19" t="s">
        <v>151</v>
      </c>
      <c r="B192" s="252">
        <v>2.7</v>
      </c>
      <c r="C192" s="253">
        <v>3</v>
      </c>
      <c r="D192" s="253">
        <v>1</v>
      </c>
      <c r="E192" s="298" t="s">
        <v>687</v>
      </c>
      <c r="F192" s="292" t="s">
        <v>11</v>
      </c>
      <c r="G192" s="292" t="s">
        <v>11</v>
      </c>
      <c r="H192" s="251">
        <v>60000000</v>
      </c>
      <c r="I192" s="251">
        <v>65000000</v>
      </c>
      <c r="J192" s="251">
        <v>60000000</v>
      </c>
      <c r="K192" s="250">
        <f>SUM(H192:J192)</f>
        <v>185000000</v>
      </c>
    </row>
    <row r="193" spans="1:11" ht="66" customHeight="1" x14ac:dyDescent="0.4">
      <c r="A193" s="35" t="s">
        <v>686</v>
      </c>
      <c r="B193" s="252"/>
      <c r="C193" s="253"/>
      <c r="D193" s="253"/>
      <c r="E193" s="299"/>
      <c r="F193" s="292"/>
      <c r="G193" s="292"/>
      <c r="H193" s="251"/>
      <c r="I193" s="251"/>
      <c r="J193" s="251"/>
      <c r="K193" s="253"/>
    </row>
    <row r="194" spans="1:11" ht="19.5" x14ac:dyDescent="0.4">
      <c r="A194" s="19" t="s">
        <v>67</v>
      </c>
      <c r="B194" s="252">
        <v>2.7</v>
      </c>
      <c r="C194" s="253">
        <v>3</v>
      </c>
      <c r="D194" s="253"/>
      <c r="E194" s="252" t="s">
        <v>237</v>
      </c>
      <c r="F194" s="292" t="s">
        <v>11</v>
      </c>
      <c r="G194" s="292" t="s">
        <v>11</v>
      </c>
      <c r="H194" s="251">
        <v>15800000</v>
      </c>
      <c r="I194" s="292" t="s">
        <v>11</v>
      </c>
      <c r="J194" s="292" t="s">
        <v>11</v>
      </c>
      <c r="K194" s="250">
        <v>15800000</v>
      </c>
    </row>
    <row r="195" spans="1:11" ht="78" x14ac:dyDescent="0.4">
      <c r="A195" s="20" t="s">
        <v>283</v>
      </c>
      <c r="B195" s="252"/>
      <c r="C195" s="253"/>
      <c r="D195" s="253"/>
      <c r="E195" s="252"/>
      <c r="F195" s="292"/>
      <c r="G195" s="292"/>
      <c r="H195" s="251"/>
      <c r="I195" s="292"/>
      <c r="J195" s="292"/>
      <c r="K195" s="250"/>
    </row>
    <row r="196" spans="1:11" ht="19.5" x14ac:dyDescent="0.4">
      <c r="A196" s="36" t="s">
        <v>75</v>
      </c>
      <c r="B196" s="252">
        <v>2.7</v>
      </c>
      <c r="C196" s="253">
        <v>3</v>
      </c>
      <c r="D196" s="253">
        <v>1</v>
      </c>
      <c r="E196" s="252" t="s">
        <v>237</v>
      </c>
      <c r="F196" s="292" t="s">
        <v>11</v>
      </c>
      <c r="G196" s="292" t="s">
        <v>11</v>
      </c>
      <c r="H196" s="251">
        <v>20000000</v>
      </c>
      <c r="I196" s="292" t="s">
        <v>11</v>
      </c>
      <c r="J196" s="292" t="s">
        <v>11</v>
      </c>
      <c r="K196" s="250">
        <v>20000000</v>
      </c>
    </row>
    <row r="197" spans="1:11" ht="39" x14ac:dyDescent="0.4">
      <c r="A197" s="20" t="s">
        <v>282</v>
      </c>
      <c r="B197" s="252"/>
      <c r="C197" s="253"/>
      <c r="D197" s="253"/>
      <c r="E197" s="252"/>
      <c r="F197" s="292"/>
      <c r="G197" s="292"/>
      <c r="H197" s="251"/>
      <c r="I197" s="292"/>
      <c r="J197" s="292"/>
      <c r="K197" s="250"/>
    </row>
    <row r="198" spans="1:11" ht="19.5" x14ac:dyDescent="0.4">
      <c r="A198" s="19" t="s">
        <v>81</v>
      </c>
      <c r="B198" s="252">
        <v>2.6</v>
      </c>
      <c r="C198" s="252">
        <v>1</v>
      </c>
      <c r="D198" s="252"/>
      <c r="E198" s="252" t="s">
        <v>237</v>
      </c>
      <c r="F198" s="292" t="s">
        <v>11</v>
      </c>
      <c r="G198" s="292" t="s">
        <v>11</v>
      </c>
      <c r="H198" s="250">
        <v>25000000</v>
      </c>
      <c r="I198" s="292" t="s">
        <v>11</v>
      </c>
      <c r="J198" s="292" t="s">
        <v>11</v>
      </c>
      <c r="K198" s="251">
        <v>25000000</v>
      </c>
    </row>
    <row r="199" spans="1:11" ht="39" x14ac:dyDescent="0.4">
      <c r="A199" s="20" t="s">
        <v>1033</v>
      </c>
      <c r="B199" s="252"/>
      <c r="C199" s="252"/>
      <c r="D199" s="252"/>
      <c r="E199" s="252"/>
      <c r="F199" s="292"/>
      <c r="G199" s="292"/>
      <c r="H199" s="250"/>
      <c r="I199" s="292"/>
      <c r="J199" s="292"/>
      <c r="K199" s="251"/>
    </row>
    <row r="200" spans="1:11" s="87" customFormat="1" ht="19.5" customHeight="1" x14ac:dyDescent="0.4">
      <c r="A200" s="110" t="s">
        <v>82</v>
      </c>
      <c r="B200" s="223">
        <v>2.5</v>
      </c>
      <c r="C200" s="223">
        <v>1</v>
      </c>
      <c r="D200" s="223"/>
      <c r="E200" s="223" t="s">
        <v>237</v>
      </c>
      <c r="F200" s="303" t="s">
        <v>11</v>
      </c>
      <c r="G200" s="303" t="s">
        <v>11</v>
      </c>
      <c r="H200" s="222">
        <v>26000000</v>
      </c>
      <c r="I200" s="313" t="s">
        <v>11</v>
      </c>
      <c r="J200" s="313" t="s">
        <v>11</v>
      </c>
      <c r="K200" s="224">
        <v>26000000</v>
      </c>
    </row>
    <row r="201" spans="1:11" s="87" customFormat="1" ht="58.5" x14ac:dyDescent="0.4">
      <c r="A201" s="109" t="s">
        <v>239</v>
      </c>
      <c r="B201" s="223"/>
      <c r="C201" s="223"/>
      <c r="D201" s="223"/>
      <c r="E201" s="223"/>
      <c r="F201" s="303"/>
      <c r="G201" s="303"/>
      <c r="H201" s="222"/>
      <c r="I201" s="313"/>
      <c r="J201" s="313"/>
      <c r="K201" s="224"/>
    </row>
    <row r="202" spans="1:11" s="87" customFormat="1" ht="19.5" customHeight="1" x14ac:dyDescent="0.4">
      <c r="A202" s="110" t="s">
        <v>83</v>
      </c>
      <c r="B202" s="223">
        <v>2.5</v>
      </c>
      <c r="C202" s="223">
        <v>1</v>
      </c>
      <c r="D202" s="223"/>
      <c r="E202" s="223" t="s">
        <v>237</v>
      </c>
      <c r="F202" s="303" t="s">
        <v>11</v>
      </c>
      <c r="G202" s="303" t="s">
        <v>11</v>
      </c>
      <c r="H202" s="222">
        <v>10000000</v>
      </c>
      <c r="I202" s="313" t="s">
        <v>11</v>
      </c>
      <c r="J202" s="313" t="s">
        <v>11</v>
      </c>
      <c r="K202" s="222">
        <v>10000000</v>
      </c>
    </row>
    <row r="203" spans="1:11" s="87" customFormat="1" ht="33" x14ac:dyDescent="0.4">
      <c r="A203" s="205" t="s">
        <v>1252</v>
      </c>
      <c r="B203" s="223"/>
      <c r="C203" s="223"/>
      <c r="D203" s="223"/>
      <c r="E203" s="223"/>
      <c r="F203" s="303"/>
      <c r="G203" s="303"/>
      <c r="H203" s="222"/>
      <c r="I203" s="313"/>
      <c r="J203" s="313"/>
      <c r="K203" s="222"/>
    </row>
    <row r="204" spans="1:11" ht="27" customHeight="1" x14ac:dyDescent="0.4">
      <c r="A204" s="153" t="s">
        <v>285</v>
      </c>
      <c r="B204" s="293" t="s">
        <v>864</v>
      </c>
      <c r="C204" s="294"/>
      <c r="D204" s="294"/>
      <c r="E204" s="295"/>
      <c r="F204" s="39" t="s">
        <v>11</v>
      </c>
      <c r="G204" s="39" t="s">
        <v>11</v>
      </c>
      <c r="H204" s="45">
        <v>20000000</v>
      </c>
      <c r="I204" s="39" t="s">
        <v>11</v>
      </c>
      <c r="J204" s="39" t="s">
        <v>11</v>
      </c>
      <c r="K204" s="45">
        <v>20000000</v>
      </c>
    </row>
    <row r="205" spans="1:11" ht="19.5" x14ac:dyDescent="0.4">
      <c r="A205" s="19" t="s">
        <v>97</v>
      </c>
      <c r="B205" s="252">
        <v>2.4</v>
      </c>
      <c r="C205" s="252">
        <v>3</v>
      </c>
      <c r="D205" s="252">
        <v>1</v>
      </c>
      <c r="E205" s="252" t="s">
        <v>287</v>
      </c>
      <c r="F205" s="292" t="s">
        <v>11</v>
      </c>
      <c r="G205" s="292" t="s">
        <v>11</v>
      </c>
      <c r="H205" s="251">
        <v>10000000</v>
      </c>
      <c r="I205" s="252" t="s">
        <v>11</v>
      </c>
      <c r="J205" s="252" t="s">
        <v>11</v>
      </c>
      <c r="K205" s="251">
        <v>10000000</v>
      </c>
    </row>
    <row r="206" spans="1:11" ht="17.25" customHeight="1" x14ac:dyDescent="0.4">
      <c r="A206" s="20" t="s">
        <v>286</v>
      </c>
      <c r="B206" s="252"/>
      <c r="C206" s="252"/>
      <c r="D206" s="252"/>
      <c r="E206" s="252"/>
      <c r="F206" s="292"/>
      <c r="G206" s="292"/>
      <c r="H206" s="251"/>
      <c r="I206" s="252"/>
      <c r="J206" s="252"/>
      <c r="K206" s="251"/>
    </row>
    <row r="207" spans="1:11" ht="18" customHeight="1" x14ac:dyDescent="0.4">
      <c r="A207" s="19" t="s">
        <v>100</v>
      </c>
      <c r="B207" s="252">
        <v>2.7</v>
      </c>
      <c r="C207" s="252">
        <v>3</v>
      </c>
      <c r="D207" s="252">
        <v>1</v>
      </c>
      <c r="E207" s="298" t="s">
        <v>1367</v>
      </c>
      <c r="F207" s="292" t="s">
        <v>11</v>
      </c>
      <c r="G207" s="292" t="s">
        <v>11</v>
      </c>
      <c r="H207" s="251">
        <v>10000000</v>
      </c>
      <c r="I207" s="252" t="s">
        <v>11</v>
      </c>
      <c r="J207" s="252" t="s">
        <v>11</v>
      </c>
      <c r="K207" s="251">
        <v>10000000</v>
      </c>
    </row>
    <row r="208" spans="1:11" ht="38.25" customHeight="1" x14ac:dyDescent="0.4">
      <c r="A208" s="20" t="s">
        <v>288</v>
      </c>
      <c r="B208" s="252"/>
      <c r="C208" s="252"/>
      <c r="D208" s="252"/>
      <c r="E208" s="299"/>
      <c r="F208" s="292"/>
      <c r="G208" s="292"/>
      <c r="H208" s="251"/>
      <c r="I208" s="252"/>
      <c r="J208" s="252"/>
      <c r="K208" s="251"/>
    </row>
    <row r="209" spans="1:11" ht="23.25" customHeight="1" x14ac:dyDescent="0.4">
      <c r="A209" s="34" t="s">
        <v>289</v>
      </c>
      <c r="B209" s="289" t="s">
        <v>1368</v>
      </c>
      <c r="C209" s="290"/>
      <c r="D209" s="290"/>
      <c r="E209" s="291"/>
      <c r="F209" s="70"/>
      <c r="G209" s="70"/>
      <c r="H209" s="117">
        <v>2435586800</v>
      </c>
      <c r="I209" s="65">
        <v>480253000</v>
      </c>
      <c r="J209" s="65">
        <v>456853000</v>
      </c>
      <c r="K209" s="65">
        <v>3397692800</v>
      </c>
    </row>
  </sheetData>
  <mergeCells count="998">
    <mergeCell ref="K202:K203"/>
    <mergeCell ref="B202:B203"/>
    <mergeCell ref="C202:C203"/>
    <mergeCell ref="D202:D203"/>
    <mergeCell ref="E202:E203"/>
    <mergeCell ref="F202:F203"/>
    <mergeCell ref="G202:G203"/>
    <mergeCell ref="H202:H203"/>
    <mergeCell ref="I202:I203"/>
    <mergeCell ref="J202:J203"/>
    <mergeCell ref="J47:J48"/>
    <mergeCell ref="K169:K170"/>
    <mergeCell ref="B169:B170"/>
    <mergeCell ref="C169:C170"/>
    <mergeCell ref="D169:D170"/>
    <mergeCell ref="E169:E170"/>
    <mergeCell ref="F169:F170"/>
    <mergeCell ref="G169:G170"/>
    <mergeCell ref="H169:H170"/>
    <mergeCell ref="I169:I170"/>
    <mergeCell ref="J169:J170"/>
    <mergeCell ref="F200:F201"/>
    <mergeCell ref="F154:F155"/>
    <mergeCell ref="F156:F157"/>
    <mergeCell ref="F61:F62"/>
    <mergeCell ref="F53:F54"/>
    <mergeCell ref="F72:F73"/>
    <mergeCell ref="F76:F77"/>
    <mergeCell ref="F78:F79"/>
    <mergeCell ref="G198:G199"/>
    <mergeCell ref="F188:F189"/>
    <mergeCell ref="F196:F197"/>
    <mergeCell ref="F190:F191"/>
    <mergeCell ref="F192:F193"/>
    <mergeCell ref="F194:F195"/>
    <mergeCell ref="G82:G83"/>
    <mergeCell ref="G178:G179"/>
    <mergeCell ref="G192:G193"/>
    <mergeCell ref="F178:F179"/>
    <mergeCell ref="F165:F166"/>
    <mergeCell ref="F112:F113"/>
    <mergeCell ref="F114:F115"/>
    <mergeCell ref="F180:F181"/>
    <mergeCell ref="F182:F183"/>
    <mergeCell ref="G190:G191"/>
    <mergeCell ref="F3:K3"/>
    <mergeCell ref="F158:F159"/>
    <mergeCell ref="F100:F101"/>
    <mergeCell ref="F45:F46"/>
    <mergeCell ref="F98:F99"/>
    <mergeCell ref="F104:F105"/>
    <mergeCell ref="F118:F119"/>
    <mergeCell ref="F152:F153"/>
    <mergeCell ref="F146:F147"/>
    <mergeCell ref="G17:G18"/>
    <mergeCell ref="F63:F64"/>
    <mergeCell ref="F65:F66"/>
    <mergeCell ref="F67:F69"/>
    <mergeCell ref="F37:F38"/>
    <mergeCell ref="F39:F40"/>
    <mergeCell ref="F41:F42"/>
    <mergeCell ref="I140:I141"/>
    <mergeCell ref="J140:J141"/>
    <mergeCell ref="F33:F34"/>
    <mergeCell ref="I144:I145"/>
    <mergeCell ref="J144:J145"/>
    <mergeCell ref="K144:K145"/>
    <mergeCell ref="H82:H83"/>
    <mergeCell ref="K118:K119"/>
    <mergeCell ref="D124:D125"/>
    <mergeCell ref="K96:K97"/>
    <mergeCell ref="I120:I121"/>
    <mergeCell ref="G120:G121"/>
    <mergeCell ref="H120:H121"/>
    <mergeCell ref="J120:J121"/>
    <mergeCell ref="K100:K101"/>
    <mergeCell ref="E94:E95"/>
    <mergeCell ref="G94:G95"/>
    <mergeCell ref="H94:H95"/>
    <mergeCell ref="D98:D99"/>
    <mergeCell ref="E98:E99"/>
    <mergeCell ref="J98:J99"/>
    <mergeCell ref="K98:K99"/>
    <mergeCell ref="J94:J95"/>
    <mergeCell ref="K104:K105"/>
    <mergeCell ref="K106:K107"/>
    <mergeCell ref="D110:D111"/>
    <mergeCell ref="E110:E111"/>
    <mergeCell ref="G110:G111"/>
    <mergeCell ref="K148:K149"/>
    <mergeCell ref="D150:D151"/>
    <mergeCell ref="J150:J151"/>
    <mergeCell ref="K140:K141"/>
    <mergeCell ref="F122:F123"/>
    <mergeCell ref="K150:K151"/>
    <mergeCell ref="H148:H149"/>
    <mergeCell ref="D144:D145"/>
    <mergeCell ref="E144:E145"/>
    <mergeCell ref="G144:G145"/>
    <mergeCell ref="K146:K147"/>
    <mergeCell ref="J146:J147"/>
    <mergeCell ref="J142:J143"/>
    <mergeCell ref="G148:G149"/>
    <mergeCell ref="I142:I143"/>
    <mergeCell ref="H142:H143"/>
    <mergeCell ref="K142:K143"/>
    <mergeCell ref="J136:J137"/>
    <mergeCell ref="K136:K137"/>
    <mergeCell ref="J124:J125"/>
    <mergeCell ref="F124:F125"/>
    <mergeCell ref="K126:K127"/>
    <mergeCell ref="J128:J129"/>
    <mergeCell ref="K128:K129"/>
    <mergeCell ref="D106:D107"/>
    <mergeCell ref="E106:E107"/>
    <mergeCell ref="E43:E44"/>
    <mergeCell ref="G43:G44"/>
    <mergeCell ref="E49:E50"/>
    <mergeCell ref="G49:G50"/>
    <mergeCell ref="G55:G56"/>
    <mergeCell ref="K55:K56"/>
    <mergeCell ref="K49:K50"/>
    <mergeCell ref="K51:K52"/>
    <mergeCell ref="D90:D91"/>
    <mergeCell ref="E90:E91"/>
    <mergeCell ref="G90:G91"/>
    <mergeCell ref="H90:H91"/>
    <mergeCell ref="J90:J91"/>
    <mergeCell ref="K90:K91"/>
    <mergeCell ref="E92:E93"/>
    <mergeCell ref="G92:G93"/>
    <mergeCell ref="H92:H93"/>
    <mergeCell ref="J92:J93"/>
    <mergeCell ref="K92:K93"/>
    <mergeCell ref="F92:F93"/>
    <mergeCell ref="I84:I85"/>
    <mergeCell ref="D47:D48"/>
    <mergeCell ref="F25:F26"/>
    <mergeCell ref="F27:F28"/>
    <mergeCell ref="F29:F30"/>
    <mergeCell ref="F17:F18"/>
    <mergeCell ref="F21:F22"/>
    <mergeCell ref="F31:F32"/>
    <mergeCell ref="F35:F36"/>
    <mergeCell ref="F49:F50"/>
    <mergeCell ref="C51:C52"/>
    <mergeCell ref="D39:D40"/>
    <mergeCell ref="E39:E40"/>
    <mergeCell ref="D51:D52"/>
    <mergeCell ref="E35:E36"/>
    <mergeCell ref="D41:D42"/>
    <mergeCell ref="E41:E42"/>
    <mergeCell ref="C33:C34"/>
    <mergeCell ref="C47:C48"/>
    <mergeCell ref="E47:E48"/>
    <mergeCell ref="F47:F48"/>
    <mergeCell ref="B98:B99"/>
    <mergeCell ref="C98:C99"/>
    <mergeCell ref="F51:F52"/>
    <mergeCell ref="B92:B93"/>
    <mergeCell ref="C92:C93"/>
    <mergeCell ref="I92:I93"/>
    <mergeCell ref="C29:C30"/>
    <mergeCell ref="D29:D30"/>
    <mergeCell ref="E29:E30"/>
    <mergeCell ref="G29:G30"/>
    <mergeCell ref="D92:D93"/>
    <mergeCell ref="G39:G40"/>
    <mergeCell ref="C55:C56"/>
    <mergeCell ref="I55:I56"/>
    <mergeCell ref="I31:I32"/>
    <mergeCell ref="I33:I34"/>
    <mergeCell ref="E96:E97"/>
    <mergeCell ref="G41:G42"/>
    <mergeCell ref="G37:G38"/>
    <mergeCell ref="F94:F95"/>
    <mergeCell ref="C90:C91"/>
    <mergeCell ref="B47:B48"/>
    <mergeCell ref="G47:G48"/>
    <mergeCell ref="H47:H48"/>
    <mergeCell ref="B51:B52"/>
    <mergeCell ref="G76:G77"/>
    <mergeCell ref="H76:H77"/>
    <mergeCell ref="I76:I77"/>
    <mergeCell ref="C53:C54"/>
    <mergeCell ref="D53:D54"/>
    <mergeCell ref="E53:E54"/>
    <mergeCell ref="G53:G54"/>
    <mergeCell ref="H53:H54"/>
    <mergeCell ref="I53:I54"/>
    <mergeCell ref="B154:B155"/>
    <mergeCell ref="B156:B157"/>
    <mergeCell ref="C158:C159"/>
    <mergeCell ref="D158:D159"/>
    <mergeCell ref="E158:E159"/>
    <mergeCell ref="G158:G159"/>
    <mergeCell ref="E156:E157"/>
    <mergeCell ref="C156:C157"/>
    <mergeCell ref="D156:D157"/>
    <mergeCell ref="G154:G155"/>
    <mergeCell ref="C154:C155"/>
    <mergeCell ref="K200:K201"/>
    <mergeCell ref="G156:G157"/>
    <mergeCell ref="H156:H157"/>
    <mergeCell ref="I156:I157"/>
    <mergeCell ref="J156:J157"/>
    <mergeCell ref="K158:K159"/>
    <mergeCell ref="J158:J159"/>
    <mergeCell ref="I165:I166"/>
    <mergeCell ref="H172:H173"/>
    <mergeCell ref="I172:I173"/>
    <mergeCell ref="G180:G181"/>
    <mergeCell ref="H180:H181"/>
    <mergeCell ref="I180:I181"/>
    <mergeCell ref="G200:G201"/>
    <mergeCell ref="H200:H201"/>
    <mergeCell ref="J200:J201"/>
    <mergeCell ref="G172:G173"/>
    <mergeCell ref="K188:K189"/>
    <mergeCell ref="H184:H185"/>
    <mergeCell ref="I184:I185"/>
    <mergeCell ref="J184:J185"/>
    <mergeCell ref="K184:K185"/>
    <mergeCell ref="H182:H183"/>
    <mergeCell ref="I182:I183"/>
    <mergeCell ref="D126:D127"/>
    <mergeCell ref="E126:E127"/>
    <mergeCell ref="G126:G127"/>
    <mergeCell ref="H126:H127"/>
    <mergeCell ref="B136:B137"/>
    <mergeCell ref="C136:C137"/>
    <mergeCell ref="I136:I137"/>
    <mergeCell ref="B134:B135"/>
    <mergeCell ref="G134:G135"/>
    <mergeCell ref="F126:F127"/>
    <mergeCell ref="G128:G129"/>
    <mergeCell ref="H128:H129"/>
    <mergeCell ref="I128:I129"/>
    <mergeCell ref="K15:K16"/>
    <mergeCell ref="C25:C26"/>
    <mergeCell ref="I25:I26"/>
    <mergeCell ref="D27:D28"/>
    <mergeCell ref="E27:E28"/>
    <mergeCell ref="G27:G28"/>
    <mergeCell ref="H27:H28"/>
    <mergeCell ref="D25:D26"/>
    <mergeCell ref="E25:E26"/>
    <mergeCell ref="G25:G26"/>
    <mergeCell ref="H25:H26"/>
    <mergeCell ref="K23:K24"/>
    <mergeCell ref="H17:H18"/>
    <mergeCell ref="K17:K18"/>
    <mergeCell ref="C27:C28"/>
    <mergeCell ref="I27:I28"/>
    <mergeCell ref="I23:I24"/>
    <mergeCell ref="C23:C24"/>
    <mergeCell ref="D23:D24"/>
    <mergeCell ref="E23:E24"/>
    <mergeCell ref="G23:G24"/>
    <mergeCell ref="H23:H24"/>
    <mergeCell ref="E15:E16"/>
    <mergeCell ref="G15:G16"/>
    <mergeCell ref="I29:I30"/>
    <mergeCell ref="H51:H52"/>
    <mergeCell ref="I51:I52"/>
    <mergeCell ref="D49:D50"/>
    <mergeCell ref="F43:F44"/>
    <mergeCell ref="B80:B81"/>
    <mergeCell ref="D76:D77"/>
    <mergeCell ref="E76:E77"/>
    <mergeCell ref="F80:F81"/>
    <mergeCell ref="E57:E58"/>
    <mergeCell ref="G57:G58"/>
    <mergeCell ref="H57:H58"/>
    <mergeCell ref="B31:B32"/>
    <mergeCell ref="C31:C32"/>
    <mergeCell ref="D31:D32"/>
    <mergeCell ref="H31:H32"/>
    <mergeCell ref="B53:B54"/>
    <mergeCell ref="B33:B34"/>
    <mergeCell ref="D33:D34"/>
    <mergeCell ref="H49:H50"/>
    <mergeCell ref="B45:B46"/>
    <mergeCell ref="C41:C42"/>
    <mergeCell ref="C39:C40"/>
    <mergeCell ref="G51:G52"/>
    <mergeCell ref="E124:E125"/>
    <mergeCell ref="F82:F83"/>
    <mergeCell ref="F84:F85"/>
    <mergeCell ref="F86:F87"/>
    <mergeCell ref="B86:B87"/>
    <mergeCell ref="C86:C87"/>
    <mergeCell ref="I86:I87"/>
    <mergeCell ref="B84:B85"/>
    <mergeCell ref="B100:B101"/>
    <mergeCell ref="D100:D101"/>
    <mergeCell ref="B94:B95"/>
    <mergeCell ref="C94:C95"/>
    <mergeCell ref="G96:G97"/>
    <mergeCell ref="F116:F117"/>
    <mergeCell ref="F96:F97"/>
    <mergeCell ref="B106:B107"/>
    <mergeCell ref="C106:C107"/>
    <mergeCell ref="B124:B125"/>
    <mergeCell ref="C110:C111"/>
    <mergeCell ref="B104:B105"/>
    <mergeCell ref="C104:C105"/>
    <mergeCell ref="I104:I105"/>
    <mergeCell ref="D104:D105"/>
    <mergeCell ref="E104:E105"/>
    <mergeCell ref="I57:I58"/>
    <mergeCell ref="D45:D46"/>
    <mergeCell ref="E63:E64"/>
    <mergeCell ref="G63:G64"/>
    <mergeCell ref="F55:F56"/>
    <mergeCell ref="F57:F58"/>
    <mergeCell ref="D74:D75"/>
    <mergeCell ref="F70:F71"/>
    <mergeCell ref="F74:F75"/>
    <mergeCell ref="G45:G46"/>
    <mergeCell ref="I47:I48"/>
    <mergeCell ref="I63:I64"/>
    <mergeCell ref="C35:C36"/>
    <mergeCell ref="B19:B20"/>
    <mergeCell ref="C19:C20"/>
    <mergeCell ref="I19:I20"/>
    <mergeCell ref="B11:B12"/>
    <mergeCell ref="C11:C12"/>
    <mergeCell ref="I11:I12"/>
    <mergeCell ref="B49:B50"/>
    <mergeCell ref="C49:C50"/>
    <mergeCell ref="I49:I50"/>
    <mergeCell ref="D19:D20"/>
    <mergeCell ref="E19:E20"/>
    <mergeCell ref="G19:G20"/>
    <mergeCell ref="H19:H20"/>
    <mergeCell ref="B37:B38"/>
    <mergeCell ref="C37:C38"/>
    <mergeCell ref="I37:I38"/>
    <mergeCell ref="D37:D38"/>
    <mergeCell ref="E37:E38"/>
    <mergeCell ref="C15:C16"/>
    <mergeCell ref="D15:D16"/>
    <mergeCell ref="B57:B58"/>
    <mergeCell ref="C57:C58"/>
    <mergeCell ref="E140:E141"/>
    <mergeCell ref="E142:E143"/>
    <mergeCell ref="B17:B18"/>
    <mergeCell ref="B13:B14"/>
    <mergeCell ref="B27:B28"/>
    <mergeCell ref="B15:B16"/>
    <mergeCell ref="B25:B26"/>
    <mergeCell ref="D17:D18"/>
    <mergeCell ref="E17:E18"/>
    <mergeCell ref="B21:B22"/>
    <mergeCell ref="B23:B24"/>
    <mergeCell ref="B29:B30"/>
    <mergeCell ref="D57:D58"/>
    <mergeCell ref="C45:C46"/>
    <mergeCell ref="B78:B79"/>
    <mergeCell ref="C78:C79"/>
    <mergeCell ref="B76:B77"/>
    <mergeCell ref="C76:C77"/>
    <mergeCell ref="D78:D79"/>
    <mergeCell ref="E78:E79"/>
    <mergeCell ref="C70:C71"/>
    <mergeCell ref="B82:B83"/>
    <mergeCell ref="C82:C83"/>
    <mergeCell ref="B110:B111"/>
    <mergeCell ref="B140:B141"/>
    <mergeCell ref="B130:B131"/>
    <mergeCell ref="C130:C131"/>
    <mergeCell ref="C134:C135"/>
    <mergeCell ref="D134:D135"/>
    <mergeCell ref="C148:C149"/>
    <mergeCell ref="D142:D143"/>
    <mergeCell ref="C142:C143"/>
    <mergeCell ref="D140:D141"/>
    <mergeCell ref="D200:D201"/>
    <mergeCell ref="E150:E151"/>
    <mergeCell ref="G150:G151"/>
    <mergeCell ref="H150:H151"/>
    <mergeCell ref="I150:I151"/>
    <mergeCell ref="D146:D147"/>
    <mergeCell ref="E146:E147"/>
    <mergeCell ref="G146:G147"/>
    <mergeCell ref="H146:H147"/>
    <mergeCell ref="I146:I147"/>
    <mergeCell ref="F148:F149"/>
    <mergeCell ref="F150:F151"/>
    <mergeCell ref="F198:F199"/>
    <mergeCell ref="H165:H166"/>
    <mergeCell ref="H152:H153"/>
    <mergeCell ref="I152:I153"/>
    <mergeCell ref="D165:D166"/>
    <mergeCell ref="I176:I177"/>
    <mergeCell ref="H190:H191"/>
    <mergeCell ref="I190:I191"/>
    <mergeCell ref="E165:E166"/>
    <mergeCell ref="E154:E155"/>
    <mergeCell ref="D154:D155"/>
    <mergeCell ref="I200:I201"/>
    <mergeCell ref="C200:C201"/>
    <mergeCell ref="H106:H107"/>
    <mergeCell ref="I110:I111"/>
    <mergeCell ref="E88:E89"/>
    <mergeCell ref="G88:G89"/>
    <mergeCell ref="H88:H89"/>
    <mergeCell ref="F88:F89"/>
    <mergeCell ref="F106:F107"/>
    <mergeCell ref="F110:F111"/>
    <mergeCell ref="G142:G143"/>
    <mergeCell ref="E116:E117"/>
    <mergeCell ref="G116:G117"/>
    <mergeCell ref="F136:F137"/>
    <mergeCell ref="H116:H117"/>
    <mergeCell ref="I90:I91"/>
    <mergeCell ref="H96:H97"/>
    <mergeCell ref="I134:I135"/>
    <mergeCell ref="G130:G131"/>
    <mergeCell ref="H130:H131"/>
    <mergeCell ref="H140:H141"/>
    <mergeCell ref="F120:F121"/>
    <mergeCell ref="F102:F103"/>
    <mergeCell ref="I100:I101"/>
    <mergeCell ref="E134:E135"/>
    <mergeCell ref="I198:I199"/>
    <mergeCell ref="H198:H199"/>
    <mergeCell ref="J198:J199"/>
    <mergeCell ref="K198:K199"/>
    <mergeCell ref="I96:I97"/>
    <mergeCell ref="K154:K155"/>
    <mergeCell ref="K152:K153"/>
    <mergeCell ref="K112:K113"/>
    <mergeCell ref="K124:K125"/>
    <mergeCell ref="I116:I117"/>
    <mergeCell ref="K120:K121"/>
    <mergeCell ref="J130:J131"/>
    <mergeCell ref="K130:K131"/>
    <mergeCell ref="H134:H135"/>
    <mergeCell ref="J134:J135"/>
    <mergeCell ref="I148:I149"/>
    <mergeCell ref="J152:J153"/>
    <mergeCell ref="I106:I107"/>
    <mergeCell ref="J154:J155"/>
    <mergeCell ref="H138:H139"/>
    <mergeCell ref="J138:J139"/>
    <mergeCell ref="K138:K139"/>
    <mergeCell ref="I130:I131"/>
    <mergeCell ref="H104:H105"/>
    <mergeCell ref="J148:J149"/>
    <mergeCell ref="B198:B199"/>
    <mergeCell ref="C198:C199"/>
    <mergeCell ref="D198:D199"/>
    <mergeCell ref="E198:E199"/>
    <mergeCell ref="B152:B153"/>
    <mergeCell ref="B112:B113"/>
    <mergeCell ref="C112:C113"/>
    <mergeCell ref="I112:I113"/>
    <mergeCell ref="B126:B127"/>
    <mergeCell ref="C126:C127"/>
    <mergeCell ref="I126:I127"/>
    <mergeCell ref="D112:D113"/>
    <mergeCell ref="E112:E113"/>
    <mergeCell ref="G112:G113"/>
    <mergeCell ref="H112:H113"/>
    <mergeCell ref="B120:B121"/>
    <mergeCell ref="C120:C121"/>
    <mergeCell ref="D116:D117"/>
    <mergeCell ref="G136:G137"/>
    <mergeCell ref="H136:H137"/>
    <mergeCell ref="I124:I125"/>
    <mergeCell ref="G124:G125"/>
    <mergeCell ref="H124:H125"/>
    <mergeCell ref="J23:J24"/>
    <mergeCell ref="C13:C14"/>
    <mergeCell ref="D13:D14"/>
    <mergeCell ref="E13:E14"/>
    <mergeCell ref="G13:G14"/>
    <mergeCell ref="H13:H14"/>
    <mergeCell ref="I13:I14"/>
    <mergeCell ref="J13:J14"/>
    <mergeCell ref="J15:J16"/>
    <mergeCell ref="J19:J20"/>
    <mergeCell ref="C17:C18"/>
    <mergeCell ref="H15:H16"/>
    <mergeCell ref="I15:I16"/>
    <mergeCell ref="J17:J18"/>
    <mergeCell ref="I17:I18"/>
    <mergeCell ref="F19:F20"/>
    <mergeCell ref="F13:F14"/>
    <mergeCell ref="F15:F16"/>
    <mergeCell ref="F23:F24"/>
    <mergeCell ref="K19:K20"/>
    <mergeCell ref="J88:J89"/>
    <mergeCell ref="K88:K89"/>
    <mergeCell ref="J82:J83"/>
    <mergeCell ref="H86:H87"/>
    <mergeCell ref="J86:J87"/>
    <mergeCell ref="K86:K87"/>
    <mergeCell ref="H102:H103"/>
    <mergeCell ref="J102:J103"/>
    <mergeCell ref="K102:K103"/>
    <mergeCell ref="J63:J64"/>
    <mergeCell ref="H41:H42"/>
    <mergeCell ref="H37:H38"/>
    <mergeCell ref="H39:H40"/>
    <mergeCell ref="K72:K73"/>
    <mergeCell ref="J65:J66"/>
    <mergeCell ref="K65:K66"/>
    <mergeCell ref="H43:H44"/>
    <mergeCell ref="I43:I44"/>
    <mergeCell ref="J43:J44"/>
    <mergeCell ref="K43:K44"/>
    <mergeCell ref="K63:K64"/>
    <mergeCell ref="H55:H56"/>
    <mergeCell ref="J55:J56"/>
    <mergeCell ref="K122:K123"/>
    <mergeCell ref="H114:H115"/>
    <mergeCell ref="J84:J85"/>
    <mergeCell ref="K84:K85"/>
    <mergeCell ref="I102:I103"/>
    <mergeCell ref="J112:J113"/>
    <mergeCell ref="J106:J107"/>
    <mergeCell ref="G86:G87"/>
    <mergeCell ref="I138:I139"/>
    <mergeCell ref="G100:G101"/>
    <mergeCell ref="I114:I115"/>
    <mergeCell ref="G98:G99"/>
    <mergeCell ref="H98:H99"/>
    <mergeCell ref="G84:G85"/>
    <mergeCell ref="G104:G105"/>
    <mergeCell ref="J104:J105"/>
    <mergeCell ref="H110:H111"/>
    <mergeCell ref="J110:J111"/>
    <mergeCell ref="K110:K111"/>
    <mergeCell ref="J100:J101"/>
    <mergeCell ref="K94:K95"/>
    <mergeCell ref="K108:K109"/>
    <mergeCell ref="K114:K115"/>
    <mergeCell ref="J116:J117"/>
    <mergeCell ref="K9:K10"/>
    <mergeCell ref="B9:B10"/>
    <mergeCell ref="G11:G12"/>
    <mergeCell ref="H11:H12"/>
    <mergeCell ref="J11:J12"/>
    <mergeCell ref="K11:K12"/>
    <mergeCell ref="C7:C8"/>
    <mergeCell ref="D7:D8"/>
    <mergeCell ref="E7:E8"/>
    <mergeCell ref="G7:G8"/>
    <mergeCell ref="H7:H8"/>
    <mergeCell ref="I7:I8"/>
    <mergeCell ref="J7:J8"/>
    <mergeCell ref="F7:F8"/>
    <mergeCell ref="F9:F10"/>
    <mergeCell ref="F11:F12"/>
    <mergeCell ref="C9:C10"/>
    <mergeCell ref="D9:D10"/>
    <mergeCell ref="H9:H10"/>
    <mergeCell ref="I9:I10"/>
    <mergeCell ref="J9:J10"/>
    <mergeCell ref="D11:D12"/>
    <mergeCell ref="E11:E12"/>
    <mergeCell ref="G9:G10"/>
    <mergeCell ref="K7:K8"/>
    <mergeCell ref="I21:I22"/>
    <mergeCell ref="J21:J22"/>
    <mergeCell ref="J49:J50"/>
    <mergeCell ref="I41:I42"/>
    <mergeCell ref="J96:J97"/>
    <mergeCell ref="J114:J115"/>
    <mergeCell ref="K13:K14"/>
    <mergeCell ref="K25:K26"/>
    <mergeCell ref="J31:J32"/>
    <mergeCell ref="J41:J42"/>
    <mergeCell ref="K41:K42"/>
    <mergeCell ref="J37:J38"/>
    <mergeCell ref="J27:J28"/>
    <mergeCell ref="K27:K28"/>
    <mergeCell ref="J29:J30"/>
    <mergeCell ref="J80:J81"/>
    <mergeCell ref="K80:K81"/>
    <mergeCell ref="K29:K30"/>
    <mergeCell ref="J57:J58"/>
    <mergeCell ref="K57:K58"/>
    <mergeCell ref="K53:K54"/>
    <mergeCell ref="J70:J71"/>
    <mergeCell ref="K70:K71"/>
    <mergeCell ref="J53:J54"/>
    <mergeCell ref="J51:J52"/>
    <mergeCell ref="K47:K48"/>
    <mergeCell ref="K21:K22"/>
    <mergeCell ref="G31:G32"/>
    <mergeCell ref="G33:G34"/>
    <mergeCell ref="G35:G36"/>
    <mergeCell ref="H35:H36"/>
    <mergeCell ref="I35:I36"/>
    <mergeCell ref="J35:J36"/>
    <mergeCell ref="K35:K36"/>
    <mergeCell ref="J45:J46"/>
    <mergeCell ref="K45:K46"/>
    <mergeCell ref="H45:H46"/>
    <mergeCell ref="I45:I46"/>
    <mergeCell ref="G21:G22"/>
    <mergeCell ref="H21:H22"/>
    <mergeCell ref="J25:J26"/>
    <mergeCell ref="I39:I40"/>
    <mergeCell ref="J39:J40"/>
    <mergeCell ref="K39:K40"/>
    <mergeCell ref="K31:K32"/>
    <mergeCell ref="K37:K38"/>
    <mergeCell ref="H33:H34"/>
    <mergeCell ref="J33:J34"/>
    <mergeCell ref="K33:K34"/>
    <mergeCell ref="H29:H30"/>
    <mergeCell ref="C72:C73"/>
    <mergeCell ref="D72:D73"/>
    <mergeCell ref="G122:G123"/>
    <mergeCell ref="D114:D115"/>
    <mergeCell ref="E114:E115"/>
    <mergeCell ref="G114:G115"/>
    <mergeCell ref="C118:C119"/>
    <mergeCell ref="D118:D119"/>
    <mergeCell ref="E118:E119"/>
    <mergeCell ref="G118:G119"/>
    <mergeCell ref="C74:C75"/>
    <mergeCell ref="D80:D81"/>
    <mergeCell ref="E80:E81"/>
    <mergeCell ref="G80:G81"/>
    <mergeCell ref="G106:G107"/>
    <mergeCell ref="C84:C85"/>
    <mergeCell ref="D94:D95"/>
    <mergeCell ref="C88:C89"/>
    <mergeCell ref="C100:C101"/>
    <mergeCell ref="C102:C103"/>
    <mergeCell ref="F90:F91"/>
    <mergeCell ref="H84:H85"/>
    <mergeCell ref="J76:J77"/>
    <mergeCell ref="J78:J79"/>
    <mergeCell ref="E65:E66"/>
    <mergeCell ref="G65:G66"/>
    <mergeCell ref="H65:H66"/>
    <mergeCell ref="I65:I66"/>
    <mergeCell ref="H67:H69"/>
    <mergeCell ref="I67:I69"/>
    <mergeCell ref="J67:J69"/>
    <mergeCell ref="I80:I81"/>
    <mergeCell ref="H70:H71"/>
    <mergeCell ref="I78:I79"/>
    <mergeCell ref="G78:G79"/>
    <mergeCell ref="H78:H79"/>
    <mergeCell ref="I82:I83"/>
    <mergeCell ref="F59:F60"/>
    <mergeCell ref="E59:E60"/>
    <mergeCell ref="E74:E75"/>
    <mergeCell ref="G74:G75"/>
    <mergeCell ref="H74:H75"/>
    <mergeCell ref="I74:I75"/>
    <mergeCell ref="J74:J75"/>
    <mergeCell ref="G59:G60"/>
    <mergeCell ref="H59:H60"/>
    <mergeCell ref="I59:I60"/>
    <mergeCell ref="H72:H73"/>
    <mergeCell ref="I72:I73"/>
    <mergeCell ref="J72:J73"/>
    <mergeCell ref="I61:I62"/>
    <mergeCell ref="J61:J62"/>
    <mergeCell ref="E67:E69"/>
    <mergeCell ref="J59:J60"/>
    <mergeCell ref="G61:G62"/>
    <mergeCell ref="H61:H62"/>
    <mergeCell ref="G67:G69"/>
    <mergeCell ref="E70:E71"/>
    <mergeCell ref="E72:E73"/>
    <mergeCell ref="G72:G73"/>
    <mergeCell ref="H63:H64"/>
    <mergeCell ref="K67:K69"/>
    <mergeCell ref="H118:H119"/>
    <mergeCell ref="I118:I119"/>
    <mergeCell ref="J118:J119"/>
    <mergeCell ref="K78:K79"/>
    <mergeCell ref="H80:H81"/>
    <mergeCell ref="G165:G166"/>
    <mergeCell ref="J122:J123"/>
    <mergeCell ref="H108:H109"/>
    <mergeCell ref="I108:I109"/>
    <mergeCell ref="J108:J109"/>
    <mergeCell ref="K74:K75"/>
    <mergeCell ref="K76:K77"/>
    <mergeCell ref="K116:K117"/>
    <mergeCell ref="H100:H101"/>
    <mergeCell ref="H122:H123"/>
    <mergeCell ref="I122:I123"/>
    <mergeCell ref="G163:G164"/>
    <mergeCell ref="H163:H164"/>
    <mergeCell ref="I163:I164"/>
    <mergeCell ref="J163:J164"/>
    <mergeCell ref="K163:K164"/>
    <mergeCell ref="G161:G162"/>
    <mergeCell ref="I70:I71"/>
    <mergeCell ref="K59:K60"/>
    <mergeCell ref="G70:G71"/>
    <mergeCell ref="J165:J166"/>
    <mergeCell ref="K165:K166"/>
    <mergeCell ref="H161:H162"/>
    <mergeCell ref="I161:I162"/>
    <mergeCell ref="J161:J162"/>
    <mergeCell ref="K161:K162"/>
    <mergeCell ref="H132:H133"/>
    <mergeCell ref="I132:I133"/>
    <mergeCell ref="G140:G141"/>
    <mergeCell ref="H158:H159"/>
    <mergeCell ref="I158:I159"/>
    <mergeCell ref="I98:I99"/>
    <mergeCell ref="I94:I95"/>
    <mergeCell ref="I88:I89"/>
    <mergeCell ref="K134:K135"/>
    <mergeCell ref="J126:J127"/>
    <mergeCell ref="H154:H155"/>
    <mergeCell ref="I154:I155"/>
    <mergeCell ref="K156:K157"/>
    <mergeCell ref="H144:H145"/>
    <mergeCell ref="K61:K62"/>
    <mergeCell ref="K82:K83"/>
    <mergeCell ref="J182:J183"/>
    <mergeCell ref="K182:K183"/>
    <mergeCell ref="J180:J181"/>
    <mergeCell ref="K180:K181"/>
    <mergeCell ref="H186:H187"/>
    <mergeCell ref="I186:I187"/>
    <mergeCell ref="J186:J187"/>
    <mergeCell ref="K186:K187"/>
    <mergeCell ref="F184:F185"/>
    <mergeCell ref="F186:F187"/>
    <mergeCell ref="G184:G185"/>
    <mergeCell ref="I167:I168"/>
    <mergeCell ref="J167:J168"/>
    <mergeCell ref="K167:K168"/>
    <mergeCell ref="F167:F168"/>
    <mergeCell ref="F172:F173"/>
    <mergeCell ref="H176:H177"/>
    <mergeCell ref="G176:G177"/>
    <mergeCell ref="J172:J173"/>
    <mergeCell ref="K172:K173"/>
    <mergeCell ref="G174:G175"/>
    <mergeCell ref="H174:H175"/>
    <mergeCell ref="I174:I175"/>
    <mergeCell ref="J174:J175"/>
    <mergeCell ref="K174:K175"/>
    <mergeCell ref="F174:F175"/>
    <mergeCell ref="J176:J177"/>
    <mergeCell ref="K176:K177"/>
    <mergeCell ref="K207:K208"/>
    <mergeCell ref="K205:K206"/>
    <mergeCell ref="C167:C168"/>
    <mergeCell ref="D167:D168"/>
    <mergeCell ref="E167:E168"/>
    <mergeCell ref="G167:G168"/>
    <mergeCell ref="H167:H168"/>
    <mergeCell ref="I192:I193"/>
    <mergeCell ref="J192:J193"/>
    <mergeCell ref="K192:K193"/>
    <mergeCell ref="C194:C195"/>
    <mergeCell ref="D194:D195"/>
    <mergeCell ref="E194:E195"/>
    <mergeCell ref="G194:G195"/>
    <mergeCell ref="H194:H195"/>
    <mergeCell ref="I194:I195"/>
    <mergeCell ref="J194:J195"/>
    <mergeCell ref="K194:K195"/>
    <mergeCell ref="E192:E193"/>
    <mergeCell ref="I178:I179"/>
    <mergeCell ref="J178:J179"/>
    <mergeCell ref="K178:K179"/>
    <mergeCell ref="C186:C187"/>
    <mergeCell ref="D186:D187"/>
    <mergeCell ref="B207:B208"/>
    <mergeCell ref="G207:G208"/>
    <mergeCell ref="C205:C206"/>
    <mergeCell ref="D205:D206"/>
    <mergeCell ref="E205:E206"/>
    <mergeCell ref="G205:G206"/>
    <mergeCell ref="H205:H206"/>
    <mergeCell ref="I205:I206"/>
    <mergeCell ref="J205:J206"/>
    <mergeCell ref="C207:C208"/>
    <mergeCell ref="D207:D208"/>
    <mergeCell ref="H207:H208"/>
    <mergeCell ref="F205:F206"/>
    <mergeCell ref="F207:F208"/>
    <mergeCell ref="I207:I208"/>
    <mergeCell ref="J207:J208"/>
    <mergeCell ref="E207:E208"/>
    <mergeCell ref="B205:B206"/>
    <mergeCell ref="H192:H193"/>
    <mergeCell ref="D82:D83"/>
    <mergeCell ref="C138:C139"/>
    <mergeCell ref="B96:B97"/>
    <mergeCell ref="C96:C97"/>
    <mergeCell ref="F108:F109"/>
    <mergeCell ref="G108:G109"/>
    <mergeCell ref="B132:B133"/>
    <mergeCell ref="D88:D89"/>
    <mergeCell ref="D102:D103"/>
    <mergeCell ref="E102:E103"/>
    <mergeCell ref="G102:G103"/>
    <mergeCell ref="D120:D121"/>
    <mergeCell ref="D138:D139"/>
    <mergeCell ref="E138:E139"/>
    <mergeCell ref="G138:G139"/>
    <mergeCell ref="D130:D131"/>
    <mergeCell ref="G188:G189"/>
    <mergeCell ref="C184:C185"/>
    <mergeCell ref="B88:B89"/>
    <mergeCell ref="B118:B119"/>
    <mergeCell ref="G132:G133"/>
    <mergeCell ref="D163:D164"/>
    <mergeCell ref="E163:E164"/>
    <mergeCell ref="H178:H179"/>
    <mergeCell ref="G152:G153"/>
    <mergeCell ref="B90:B91"/>
    <mergeCell ref="E100:E101"/>
    <mergeCell ref="D96:D97"/>
    <mergeCell ref="F132:F133"/>
    <mergeCell ref="F138:F139"/>
    <mergeCell ref="F140:F141"/>
    <mergeCell ref="F142:F143"/>
    <mergeCell ref="F144:F145"/>
    <mergeCell ref="F161:F162"/>
    <mergeCell ref="F163:F164"/>
    <mergeCell ref="C144:C145"/>
    <mergeCell ref="B150:B151"/>
    <mergeCell ref="B138:B139"/>
    <mergeCell ref="D136:D137"/>
    <mergeCell ref="E136:E137"/>
    <mergeCell ref="D148:D149"/>
    <mergeCell ref="E148:E149"/>
    <mergeCell ref="C146:C147"/>
    <mergeCell ref="C150:C151"/>
    <mergeCell ref="F128:F129"/>
    <mergeCell ref="F130:F131"/>
    <mergeCell ref="F134:F135"/>
    <mergeCell ref="B186:B187"/>
    <mergeCell ref="B188:B189"/>
    <mergeCell ref="B180:B181"/>
    <mergeCell ref="E31:E32"/>
    <mergeCell ref="E51:E52"/>
    <mergeCell ref="B55:B56"/>
    <mergeCell ref="C61:C62"/>
    <mergeCell ref="D61:D62"/>
    <mergeCell ref="E61:E62"/>
    <mergeCell ref="E33:E34"/>
    <mergeCell ref="B160:E160"/>
    <mergeCell ref="D35:D36"/>
    <mergeCell ref="C63:C64"/>
    <mergeCell ref="D63:D64"/>
    <mergeCell ref="D55:D56"/>
    <mergeCell ref="C67:C69"/>
    <mergeCell ref="E55:E56"/>
    <mergeCell ref="D86:D87"/>
    <mergeCell ref="E86:E87"/>
    <mergeCell ref="E82:E83"/>
    <mergeCell ref="D84:D85"/>
    <mergeCell ref="E84:E85"/>
    <mergeCell ref="B148:B149"/>
    <mergeCell ref="B142:B143"/>
    <mergeCell ref="B196:B197"/>
    <mergeCell ref="B190:B191"/>
    <mergeCell ref="D184:D185"/>
    <mergeCell ref="B194:B195"/>
    <mergeCell ref="E188:E189"/>
    <mergeCell ref="C190:C191"/>
    <mergeCell ref="E108:E109"/>
    <mergeCell ref="C152:C153"/>
    <mergeCell ref="D152:D153"/>
    <mergeCell ref="E152:E153"/>
    <mergeCell ref="C114:C115"/>
    <mergeCell ref="B116:B117"/>
    <mergeCell ref="C116:C117"/>
    <mergeCell ref="C108:C109"/>
    <mergeCell ref="E120:E121"/>
    <mergeCell ref="C124:C125"/>
    <mergeCell ref="E130:E131"/>
    <mergeCell ref="D128:D129"/>
    <mergeCell ref="E128:E129"/>
    <mergeCell ref="B128:B129"/>
    <mergeCell ref="C128:C129"/>
    <mergeCell ref="B174:B175"/>
    <mergeCell ref="B176:B177"/>
    <mergeCell ref="C196:C197"/>
    <mergeCell ref="D196:D197"/>
    <mergeCell ref="E196:E197"/>
    <mergeCell ref="G196:G197"/>
    <mergeCell ref="C188:C189"/>
    <mergeCell ref="D188:D189"/>
    <mergeCell ref="E186:E187"/>
    <mergeCell ref="G186:G187"/>
    <mergeCell ref="C174:C175"/>
    <mergeCell ref="D174:D175"/>
    <mergeCell ref="E174:E175"/>
    <mergeCell ref="F176:F177"/>
    <mergeCell ref="E184:E185"/>
    <mergeCell ref="C182:C183"/>
    <mergeCell ref="D182:D183"/>
    <mergeCell ref="E182:E183"/>
    <mergeCell ref="G182:G183"/>
    <mergeCell ref="C176:C177"/>
    <mergeCell ref="D176:D177"/>
    <mergeCell ref="E176:E177"/>
    <mergeCell ref="C192:C193"/>
    <mergeCell ref="D192:D193"/>
    <mergeCell ref="A3:E3"/>
    <mergeCell ref="E9:E10"/>
    <mergeCell ref="C21:C22"/>
    <mergeCell ref="D21:D22"/>
    <mergeCell ref="E21:E22"/>
    <mergeCell ref="B39:B40"/>
    <mergeCell ref="B5:E5"/>
    <mergeCell ref="B6:E6"/>
    <mergeCell ref="C43:C44"/>
    <mergeCell ref="D43:D44"/>
    <mergeCell ref="B41:B42"/>
    <mergeCell ref="B43:B44"/>
    <mergeCell ref="B35:B36"/>
    <mergeCell ref="B7:B8"/>
    <mergeCell ref="B65:B66"/>
    <mergeCell ref="C65:C66"/>
    <mergeCell ref="E45:E46"/>
    <mergeCell ref="B63:B64"/>
    <mergeCell ref="B74:B75"/>
    <mergeCell ref="B144:B145"/>
    <mergeCell ref="B161:B162"/>
    <mergeCell ref="B163:B164"/>
    <mergeCell ref="B114:B115"/>
    <mergeCell ref="D70:D71"/>
    <mergeCell ref="B59:B60"/>
    <mergeCell ref="B61:B62"/>
    <mergeCell ref="C59:C60"/>
    <mergeCell ref="D59:D60"/>
    <mergeCell ref="D108:D109"/>
    <mergeCell ref="D67:D69"/>
    <mergeCell ref="D65:D66"/>
    <mergeCell ref="B67:B69"/>
    <mergeCell ref="B70:B71"/>
    <mergeCell ref="B72:B73"/>
    <mergeCell ref="C80:C81"/>
    <mergeCell ref="B158:B159"/>
    <mergeCell ref="B146:B147"/>
    <mergeCell ref="B102:B103"/>
    <mergeCell ref="B108:B109"/>
    <mergeCell ref="C163:C164"/>
    <mergeCell ref="B182:B183"/>
    <mergeCell ref="B184:B185"/>
    <mergeCell ref="B204:E204"/>
    <mergeCell ref="C172:C173"/>
    <mergeCell ref="D172:D173"/>
    <mergeCell ref="C132:C133"/>
    <mergeCell ref="D132:D133"/>
    <mergeCell ref="E132:E133"/>
    <mergeCell ref="B200:B201"/>
    <mergeCell ref="D190:D191"/>
    <mergeCell ref="E190:E191"/>
    <mergeCell ref="C180:C181"/>
    <mergeCell ref="D180:D181"/>
    <mergeCell ref="E180:E181"/>
    <mergeCell ref="E200:E201"/>
    <mergeCell ref="C178:C179"/>
    <mergeCell ref="D178:D179"/>
    <mergeCell ref="E178:E179"/>
    <mergeCell ref="C161:C162"/>
    <mergeCell ref="D161:D162"/>
    <mergeCell ref="E161:E162"/>
    <mergeCell ref="B165:B166"/>
    <mergeCell ref="B167:B168"/>
    <mergeCell ref="B172:B173"/>
    <mergeCell ref="J132:J133"/>
    <mergeCell ref="K132:K133"/>
    <mergeCell ref="B209:E209"/>
    <mergeCell ref="C140:C141"/>
    <mergeCell ref="B171:E171"/>
    <mergeCell ref="B122:B123"/>
    <mergeCell ref="C122:C123"/>
    <mergeCell ref="D122:D123"/>
    <mergeCell ref="E122:E123"/>
    <mergeCell ref="B192:B193"/>
    <mergeCell ref="E172:E173"/>
    <mergeCell ref="C165:C166"/>
    <mergeCell ref="J190:J191"/>
    <mergeCell ref="K190:K191"/>
    <mergeCell ref="H196:H197"/>
    <mergeCell ref="I196:I197"/>
    <mergeCell ref="J196:J197"/>
    <mergeCell ref="K196:K197"/>
    <mergeCell ref="H188:H189"/>
    <mergeCell ref="I188:I189"/>
    <mergeCell ref="J188:J189"/>
    <mergeCell ref="B178:B179"/>
  </mergeCells>
  <printOptions horizontalCentered="1"/>
  <pageMargins left="0.39370078740157483" right="0.39370078740157483" top="0.78740157480314965" bottom="0.78740157480314965" header="0.31496062992125984" footer="0.31496062992125984"/>
  <pageSetup paperSize="9" orientation="landscape" horizontalDpi="4294967293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2"/>
  <sheetViews>
    <sheetView zoomScale="110" zoomScaleNormal="110" zoomScaleSheetLayoutView="100" workbookViewId="0">
      <selection activeCell="H5" sqref="H5:K6"/>
    </sheetView>
  </sheetViews>
  <sheetFormatPr defaultRowHeight="14.25" x14ac:dyDescent="0.2"/>
  <cols>
    <col min="1" max="1" width="31" customWidth="1"/>
    <col min="2" max="2" width="7" customWidth="1"/>
    <col min="3" max="3" width="8.25" customWidth="1"/>
    <col min="4" max="4" width="7.625" customWidth="1"/>
    <col min="5" max="5" width="14" customWidth="1"/>
    <col min="6" max="6" width="9.25" customWidth="1"/>
    <col min="7" max="7" width="9.625" customWidth="1"/>
    <col min="8" max="10" width="10" customWidth="1"/>
    <col min="11" max="11" width="11.75" customWidth="1"/>
  </cols>
  <sheetData>
    <row r="1" spans="1:11" ht="24" x14ac:dyDescent="0.2">
      <c r="A1" s="33" t="s">
        <v>291</v>
      </c>
    </row>
    <row r="3" spans="1:11" ht="24" customHeight="1" x14ac:dyDescent="0.2">
      <c r="A3" s="314" t="s">
        <v>0</v>
      </c>
      <c r="B3" s="314"/>
      <c r="C3" s="314"/>
      <c r="D3" s="314"/>
      <c r="E3" s="314"/>
      <c r="F3" s="316" t="s">
        <v>1</v>
      </c>
      <c r="G3" s="317"/>
      <c r="H3" s="317"/>
      <c r="I3" s="317"/>
      <c r="J3" s="317"/>
      <c r="K3" s="318"/>
    </row>
    <row r="4" spans="1:11" ht="38.25" customHeight="1" x14ac:dyDescent="0.2">
      <c r="A4" s="38" t="s">
        <v>192</v>
      </c>
      <c r="B4" s="40" t="s">
        <v>2</v>
      </c>
      <c r="C4" s="38" t="s">
        <v>193</v>
      </c>
      <c r="D4" s="38" t="s">
        <v>194</v>
      </c>
      <c r="E4" s="38" t="s">
        <v>195</v>
      </c>
      <c r="F4" s="140" t="s">
        <v>1014</v>
      </c>
      <c r="G4" s="38" t="s">
        <v>4</v>
      </c>
      <c r="H4" s="38" t="s">
        <v>5</v>
      </c>
      <c r="I4" s="38" t="s">
        <v>6</v>
      </c>
      <c r="J4" s="38" t="s">
        <v>7</v>
      </c>
      <c r="K4" s="38" t="s">
        <v>1016</v>
      </c>
    </row>
    <row r="5" spans="1:11" s="106" customFormat="1" ht="23.25" x14ac:dyDescent="0.25">
      <c r="A5" s="99" t="s">
        <v>292</v>
      </c>
      <c r="B5" s="289" t="s">
        <v>1372</v>
      </c>
      <c r="C5" s="290"/>
      <c r="D5" s="290"/>
      <c r="E5" s="291"/>
      <c r="F5" s="34"/>
      <c r="G5" s="34"/>
      <c r="H5" s="65">
        <f>SUM(H6,H65,H78,H89)</f>
        <v>587198002</v>
      </c>
      <c r="I5" s="107">
        <f>SUM(I6,I65,I78,I89)</f>
        <v>193298002</v>
      </c>
      <c r="J5" s="65">
        <f>SUM(J6,J65,J78,J89)</f>
        <v>192306002</v>
      </c>
      <c r="K5" s="65">
        <f>SUM(K6,K65,K78,K89)</f>
        <v>972802006</v>
      </c>
    </row>
    <row r="6" spans="1:11" s="106" customFormat="1" ht="24" x14ac:dyDescent="0.25">
      <c r="A6" s="154" t="s">
        <v>9</v>
      </c>
      <c r="B6" s="257" t="s">
        <v>1371</v>
      </c>
      <c r="C6" s="258"/>
      <c r="D6" s="258"/>
      <c r="E6" s="259"/>
      <c r="F6" s="68"/>
      <c r="G6" s="68"/>
      <c r="H6" s="45">
        <f>SUM(H7,H15,H25,H31,H45,H51,H57)</f>
        <v>239898002</v>
      </c>
      <c r="I6" s="45">
        <f>SUM(I7,I15,I25,I31,I45,I51,I57)</f>
        <v>173798002</v>
      </c>
      <c r="J6" s="45">
        <f>SUM(J7,J15,J25,J31,J45,J51,J57)</f>
        <v>172806002</v>
      </c>
      <c r="K6" s="45">
        <f>SUM(K7,K15,K25,K31,K45,K51,K57)</f>
        <v>586502006</v>
      </c>
    </row>
    <row r="7" spans="1:11" ht="19.5" x14ac:dyDescent="0.2">
      <c r="A7" s="16" t="s">
        <v>265</v>
      </c>
      <c r="B7" s="262"/>
      <c r="C7" s="262"/>
      <c r="D7" s="262"/>
      <c r="E7" s="261"/>
      <c r="F7" s="247" t="s">
        <v>11</v>
      </c>
      <c r="G7" s="247" t="s">
        <v>11</v>
      </c>
      <c r="H7" s="260">
        <f>SUM(H9:H14)</f>
        <v>27000000</v>
      </c>
      <c r="I7" s="260">
        <f>SUM(I9:I14)</f>
        <v>27000000</v>
      </c>
      <c r="J7" s="260">
        <f>SUM(J9:J14)</f>
        <v>27000000</v>
      </c>
      <c r="K7" s="260">
        <f>SUM(K9:K14)</f>
        <v>81000000</v>
      </c>
    </row>
    <row r="8" spans="1:11" ht="39" x14ac:dyDescent="0.2">
      <c r="A8" s="17" t="s">
        <v>293</v>
      </c>
      <c r="B8" s="262"/>
      <c r="C8" s="262"/>
      <c r="D8" s="262"/>
      <c r="E8" s="261"/>
      <c r="F8" s="247"/>
      <c r="G8" s="247"/>
      <c r="H8" s="260"/>
      <c r="I8" s="260"/>
      <c r="J8" s="260"/>
      <c r="K8" s="260"/>
    </row>
    <row r="9" spans="1:11" ht="19.5" x14ac:dyDescent="0.2">
      <c r="A9" s="27" t="s">
        <v>1305</v>
      </c>
      <c r="B9" s="264">
        <v>3.1</v>
      </c>
      <c r="C9" s="264">
        <v>1</v>
      </c>
      <c r="D9" s="264">
        <v>1</v>
      </c>
      <c r="E9" s="263" t="s">
        <v>295</v>
      </c>
      <c r="F9" s="315" t="s">
        <v>11</v>
      </c>
      <c r="G9" s="315" t="s">
        <v>11</v>
      </c>
      <c r="H9" s="244">
        <v>12000000</v>
      </c>
      <c r="I9" s="244">
        <v>12000000</v>
      </c>
      <c r="J9" s="244">
        <v>12000000</v>
      </c>
      <c r="K9" s="244">
        <v>36000000</v>
      </c>
    </row>
    <row r="10" spans="1:11" ht="39" x14ac:dyDescent="0.2">
      <c r="A10" s="28" t="s">
        <v>294</v>
      </c>
      <c r="B10" s="264"/>
      <c r="C10" s="264"/>
      <c r="D10" s="264"/>
      <c r="E10" s="263"/>
      <c r="F10" s="315"/>
      <c r="G10" s="315"/>
      <c r="H10" s="244"/>
      <c r="I10" s="244"/>
      <c r="J10" s="244"/>
      <c r="K10" s="244"/>
    </row>
    <row r="11" spans="1:11" ht="19.5" x14ac:dyDescent="0.2">
      <c r="A11" s="27" t="s">
        <v>1306</v>
      </c>
      <c r="B11" s="264">
        <v>3.1</v>
      </c>
      <c r="C11" s="264">
        <v>1</v>
      </c>
      <c r="D11" s="264">
        <v>1</v>
      </c>
      <c r="E11" s="263" t="s">
        <v>295</v>
      </c>
      <c r="F11" s="315" t="s">
        <v>11</v>
      </c>
      <c r="G11" s="315" t="s">
        <v>11</v>
      </c>
      <c r="H11" s="243">
        <v>10000000</v>
      </c>
      <c r="I11" s="243">
        <v>10000000</v>
      </c>
      <c r="J11" s="243">
        <v>10000000</v>
      </c>
      <c r="K11" s="243">
        <v>30000000</v>
      </c>
    </row>
    <row r="12" spans="1:11" ht="39" x14ac:dyDescent="0.2">
      <c r="A12" s="28" t="s">
        <v>296</v>
      </c>
      <c r="B12" s="264"/>
      <c r="C12" s="264"/>
      <c r="D12" s="264"/>
      <c r="E12" s="263"/>
      <c r="F12" s="315"/>
      <c r="G12" s="315"/>
      <c r="H12" s="243"/>
      <c r="I12" s="243"/>
      <c r="J12" s="243"/>
      <c r="K12" s="243"/>
    </row>
    <row r="13" spans="1:11" ht="19.5" x14ac:dyDescent="0.2">
      <c r="A13" s="27" t="s">
        <v>1146</v>
      </c>
      <c r="B13" s="264">
        <v>3.2</v>
      </c>
      <c r="C13" s="264">
        <v>1</v>
      </c>
      <c r="D13" s="264">
        <v>3</v>
      </c>
      <c r="E13" s="263" t="s">
        <v>295</v>
      </c>
      <c r="F13" s="315" t="s">
        <v>11</v>
      </c>
      <c r="G13" s="315" t="s">
        <v>11</v>
      </c>
      <c r="H13" s="244">
        <v>5000000</v>
      </c>
      <c r="I13" s="244">
        <v>5000000</v>
      </c>
      <c r="J13" s="244">
        <v>5000000</v>
      </c>
      <c r="K13" s="244">
        <v>15000000</v>
      </c>
    </row>
    <row r="14" spans="1:11" ht="39" x14ac:dyDescent="0.2">
      <c r="A14" s="28" t="s">
        <v>297</v>
      </c>
      <c r="B14" s="264"/>
      <c r="C14" s="264"/>
      <c r="D14" s="264"/>
      <c r="E14" s="263"/>
      <c r="F14" s="315"/>
      <c r="G14" s="315"/>
      <c r="H14" s="244"/>
      <c r="I14" s="244"/>
      <c r="J14" s="244"/>
      <c r="K14" s="244"/>
    </row>
    <row r="15" spans="1:11" ht="19.5" x14ac:dyDescent="0.2">
      <c r="A15" s="16" t="s">
        <v>299</v>
      </c>
      <c r="B15" s="247"/>
      <c r="C15" s="247"/>
      <c r="D15" s="247"/>
      <c r="E15" s="261"/>
      <c r="F15" s="247" t="s">
        <v>11</v>
      </c>
      <c r="G15" s="247" t="s">
        <v>11</v>
      </c>
      <c r="H15" s="260">
        <f>SUM(H17:H24)</f>
        <v>38500000</v>
      </c>
      <c r="I15" s="260">
        <f>SUM(I17:I24)</f>
        <v>38500000</v>
      </c>
      <c r="J15" s="260">
        <f>SUM(J17:J24)</f>
        <v>38500000</v>
      </c>
      <c r="K15" s="260">
        <f>SUM(K17:K24)</f>
        <v>115500000</v>
      </c>
    </row>
    <row r="16" spans="1:11" ht="39" x14ac:dyDescent="0.2">
      <c r="A16" s="17" t="s">
        <v>300</v>
      </c>
      <c r="B16" s="247"/>
      <c r="C16" s="247"/>
      <c r="D16" s="247"/>
      <c r="E16" s="261"/>
      <c r="F16" s="247"/>
      <c r="G16" s="247"/>
      <c r="H16" s="260"/>
      <c r="I16" s="260"/>
      <c r="J16" s="260"/>
      <c r="K16" s="260"/>
    </row>
    <row r="17" spans="1:11" ht="19.5" x14ac:dyDescent="0.2">
      <c r="A17" s="27" t="s">
        <v>1327</v>
      </c>
      <c r="B17" s="264">
        <v>3.4</v>
      </c>
      <c r="C17" s="264">
        <v>1</v>
      </c>
      <c r="D17" s="264">
        <v>1</v>
      </c>
      <c r="E17" s="263" t="s">
        <v>295</v>
      </c>
      <c r="F17" s="315" t="s">
        <v>11</v>
      </c>
      <c r="G17" s="315" t="s">
        <v>11</v>
      </c>
      <c r="H17" s="244">
        <v>10000000</v>
      </c>
      <c r="I17" s="244">
        <v>10000000</v>
      </c>
      <c r="J17" s="244">
        <v>10000000</v>
      </c>
      <c r="K17" s="244">
        <v>30000000</v>
      </c>
    </row>
    <row r="18" spans="1:11" ht="39" x14ac:dyDescent="0.2">
      <c r="A18" s="28" t="s">
        <v>301</v>
      </c>
      <c r="B18" s="264"/>
      <c r="C18" s="264"/>
      <c r="D18" s="264"/>
      <c r="E18" s="263"/>
      <c r="F18" s="315"/>
      <c r="G18" s="315"/>
      <c r="H18" s="244"/>
      <c r="I18" s="244"/>
      <c r="J18" s="244"/>
      <c r="K18" s="244"/>
    </row>
    <row r="19" spans="1:11" ht="19.5" x14ac:dyDescent="0.2">
      <c r="A19" s="27" t="s">
        <v>1326</v>
      </c>
      <c r="B19" s="264">
        <v>3.4</v>
      </c>
      <c r="C19" s="264">
        <v>2</v>
      </c>
      <c r="D19" s="264">
        <v>1</v>
      </c>
      <c r="E19" s="264" t="s">
        <v>295</v>
      </c>
      <c r="F19" s="315" t="s">
        <v>11</v>
      </c>
      <c r="G19" s="315" t="s">
        <v>11</v>
      </c>
      <c r="H19" s="243">
        <v>10000000</v>
      </c>
      <c r="I19" s="243">
        <v>10000000</v>
      </c>
      <c r="J19" s="243">
        <v>10000000</v>
      </c>
      <c r="K19" s="244">
        <v>30000000</v>
      </c>
    </row>
    <row r="20" spans="1:11" ht="37.5" customHeight="1" x14ac:dyDescent="0.2">
      <c r="A20" s="29" t="s">
        <v>667</v>
      </c>
      <c r="B20" s="264"/>
      <c r="C20" s="264"/>
      <c r="D20" s="264"/>
      <c r="E20" s="264"/>
      <c r="F20" s="315"/>
      <c r="G20" s="315"/>
      <c r="H20" s="243"/>
      <c r="I20" s="243"/>
      <c r="J20" s="243"/>
      <c r="K20" s="244"/>
    </row>
    <row r="21" spans="1:11" ht="19.5" x14ac:dyDescent="0.2">
      <c r="A21" s="27" t="s">
        <v>1328</v>
      </c>
      <c r="B21" s="264">
        <v>3.4</v>
      </c>
      <c r="C21" s="264">
        <v>1</v>
      </c>
      <c r="D21" s="264">
        <v>1</v>
      </c>
      <c r="E21" s="263" t="s">
        <v>295</v>
      </c>
      <c r="F21" s="315" t="s">
        <v>11</v>
      </c>
      <c r="G21" s="315" t="s">
        <v>11</v>
      </c>
      <c r="H21" s="244">
        <v>15000000</v>
      </c>
      <c r="I21" s="244">
        <v>15000000</v>
      </c>
      <c r="J21" s="244">
        <v>15000000</v>
      </c>
      <c r="K21" s="244">
        <v>45000000</v>
      </c>
    </row>
    <row r="22" spans="1:11" ht="39" x14ac:dyDescent="0.2">
      <c r="A22" s="28" t="s">
        <v>302</v>
      </c>
      <c r="B22" s="264"/>
      <c r="C22" s="264"/>
      <c r="D22" s="264"/>
      <c r="E22" s="263"/>
      <c r="F22" s="315"/>
      <c r="G22" s="315"/>
      <c r="H22" s="244"/>
      <c r="I22" s="244"/>
      <c r="J22" s="244"/>
      <c r="K22" s="244"/>
    </row>
    <row r="23" spans="1:11" s="157" customFormat="1" ht="19.5" x14ac:dyDescent="0.2">
      <c r="A23" s="156" t="s">
        <v>1336</v>
      </c>
      <c r="B23" s="229">
        <v>6.3</v>
      </c>
      <c r="C23" s="229">
        <v>1</v>
      </c>
      <c r="D23" s="229">
        <v>1</v>
      </c>
      <c r="E23" s="229" t="s">
        <v>611</v>
      </c>
      <c r="F23" s="229" t="s">
        <v>11</v>
      </c>
      <c r="G23" s="229" t="s">
        <v>11</v>
      </c>
      <c r="H23" s="277">
        <v>3500000</v>
      </c>
      <c r="I23" s="277">
        <v>3500000</v>
      </c>
      <c r="J23" s="277">
        <v>3500000</v>
      </c>
      <c r="K23" s="277">
        <f>SUM(H23:J23)</f>
        <v>10500000</v>
      </c>
    </row>
    <row r="24" spans="1:11" s="157" customFormat="1" ht="18.75" customHeight="1" x14ac:dyDescent="0.2">
      <c r="A24" s="165" t="s">
        <v>1098</v>
      </c>
      <c r="B24" s="229"/>
      <c r="C24" s="229"/>
      <c r="D24" s="229"/>
      <c r="E24" s="229"/>
      <c r="F24" s="229"/>
      <c r="G24" s="229"/>
      <c r="H24" s="277"/>
      <c r="I24" s="277"/>
      <c r="J24" s="277"/>
      <c r="K24" s="277"/>
    </row>
    <row r="25" spans="1:11" ht="19.5" x14ac:dyDescent="0.2">
      <c r="A25" s="16" t="s">
        <v>303</v>
      </c>
      <c r="B25" s="262"/>
      <c r="C25" s="262"/>
      <c r="D25" s="262"/>
      <c r="E25" s="261"/>
      <c r="F25" s="247" t="s">
        <v>11</v>
      </c>
      <c r="G25" s="247" t="s">
        <v>11</v>
      </c>
      <c r="H25" s="265">
        <f>SUM(H27:H30)</f>
        <v>60948000</v>
      </c>
      <c r="I25" s="265">
        <v>13348000</v>
      </c>
      <c r="J25" s="265">
        <v>12356000</v>
      </c>
      <c r="K25" s="265">
        <f>SUM(K27:K30)</f>
        <v>86652000</v>
      </c>
    </row>
    <row r="26" spans="1:11" ht="58.5" x14ac:dyDescent="0.2">
      <c r="A26" s="17" t="s">
        <v>1369</v>
      </c>
      <c r="B26" s="262"/>
      <c r="C26" s="262"/>
      <c r="D26" s="262"/>
      <c r="E26" s="261"/>
      <c r="F26" s="247"/>
      <c r="G26" s="247"/>
      <c r="H26" s="265"/>
      <c r="I26" s="265"/>
      <c r="J26" s="265"/>
      <c r="K26" s="261"/>
    </row>
    <row r="27" spans="1:11" ht="19.5" x14ac:dyDescent="0.2">
      <c r="A27" s="27" t="s">
        <v>1337</v>
      </c>
      <c r="B27" s="264">
        <v>3.3</v>
      </c>
      <c r="C27" s="264">
        <v>1</v>
      </c>
      <c r="D27" s="264">
        <v>2</v>
      </c>
      <c r="E27" s="264" t="s">
        <v>305</v>
      </c>
      <c r="F27" s="263" t="s">
        <v>11</v>
      </c>
      <c r="G27" s="263" t="s">
        <v>11</v>
      </c>
      <c r="H27" s="244">
        <v>47600000</v>
      </c>
      <c r="I27" s="263" t="s">
        <v>11</v>
      </c>
      <c r="J27" s="263" t="s">
        <v>11</v>
      </c>
      <c r="K27" s="244">
        <v>47600000</v>
      </c>
    </row>
    <row r="28" spans="1:11" ht="39" x14ac:dyDescent="0.2">
      <c r="A28" s="28" t="s">
        <v>304</v>
      </c>
      <c r="B28" s="264"/>
      <c r="C28" s="264"/>
      <c r="D28" s="264"/>
      <c r="E28" s="264"/>
      <c r="F28" s="263"/>
      <c r="G28" s="263"/>
      <c r="H28" s="244"/>
      <c r="I28" s="263"/>
      <c r="J28" s="263"/>
      <c r="K28" s="244"/>
    </row>
    <row r="29" spans="1:11" ht="19.5" x14ac:dyDescent="0.2">
      <c r="A29" s="27" t="s">
        <v>1338</v>
      </c>
      <c r="B29" s="264">
        <v>3.3</v>
      </c>
      <c r="C29" s="264">
        <v>1</v>
      </c>
      <c r="D29" s="264">
        <v>2</v>
      </c>
      <c r="E29" s="264" t="s">
        <v>305</v>
      </c>
      <c r="F29" s="263" t="s">
        <v>11</v>
      </c>
      <c r="G29" s="263" t="s">
        <v>11</v>
      </c>
      <c r="H29" s="244">
        <v>13348000</v>
      </c>
      <c r="I29" s="244">
        <v>13348000</v>
      </c>
      <c r="J29" s="244">
        <v>12356000</v>
      </c>
      <c r="K29" s="244">
        <f>SUM(H29:J29)</f>
        <v>39052000</v>
      </c>
    </row>
    <row r="30" spans="1:11" ht="19.5" x14ac:dyDescent="0.2">
      <c r="A30" s="28" t="s">
        <v>306</v>
      </c>
      <c r="B30" s="264"/>
      <c r="C30" s="264"/>
      <c r="D30" s="264"/>
      <c r="E30" s="264"/>
      <c r="F30" s="263"/>
      <c r="G30" s="263"/>
      <c r="H30" s="244"/>
      <c r="I30" s="244"/>
      <c r="J30" s="244"/>
      <c r="K30" s="263"/>
    </row>
    <row r="31" spans="1:11" ht="19.5" x14ac:dyDescent="0.2">
      <c r="A31" s="16" t="s">
        <v>22</v>
      </c>
      <c r="B31" s="247"/>
      <c r="C31" s="247"/>
      <c r="D31" s="247"/>
      <c r="E31" s="261"/>
      <c r="F31" s="247"/>
      <c r="G31" s="247"/>
      <c r="H31" s="260">
        <f>SUM(H33:H44)</f>
        <v>54300000</v>
      </c>
      <c r="I31" s="260">
        <f>SUM(I33:I44)</f>
        <v>54300000</v>
      </c>
      <c r="J31" s="260">
        <f>SUM(J33:J44)</f>
        <v>54300000</v>
      </c>
      <c r="K31" s="260">
        <f>SUM(K33:K44)</f>
        <v>162900000</v>
      </c>
    </row>
    <row r="32" spans="1:11" ht="19.5" x14ac:dyDescent="0.2">
      <c r="A32" s="17" t="s">
        <v>307</v>
      </c>
      <c r="B32" s="247"/>
      <c r="C32" s="247"/>
      <c r="D32" s="247"/>
      <c r="E32" s="261"/>
      <c r="F32" s="247"/>
      <c r="G32" s="247"/>
      <c r="H32" s="260"/>
      <c r="I32" s="260"/>
      <c r="J32" s="260"/>
      <c r="K32" s="260"/>
    </row>
    <row r="33" spans="1:11" ht="19.5" x14ac:dyDescent="0.2">
      <c r="A33" s="27" t="s">
        <v>1341</v>
      </c>
      <c r="B33" s="264">
        <v>3.1</v>
      </c>
      <c r="C33" s="264">
        <v>2</v>
      </c>
      <c r="D33" s="264">
        <v>1</v>
      </c>
      <c r="E33" s="263" t="s">
        <v>295</v>
      </c>
      <c r="F33" s="263" t="s">
        <v>11</v>
      </c>
      <c r="G33" s="263" t="s">
        <v>11</v>
      </c>
      <c r="H33" s="244">
        <v>25000000</v>
      </c>
      <c r="I33" s="244">
        <v>25000000</v>
      </c>
      <c r="J33" s="244">
        <v>25000000</v>
      </c>
      <c r="K33" s="244">
        <f>SUM(H33:J33)</f>
        <v>75000000</v>
      </c>
    </row>
    <row r="34" spans="1:11" ht="39" x14ac:dyDescent="0.2">
      <c r="A34" s="28" t="s">
        <v>1370</v>
      </c>
      <c r="B34" s="264"/>
      <c r="C34" s="264"/>
      <c r="D34" s="264"/>
      <c r="E34" s="263"/>
      <c r="F34" s="263"/>
      <c r="G34" s="263"/>
      <c r="H34" s="244"/>
      <c r="I34" s="244"/>
      <c r="J34" s="244"/>
      <c r="K34" s="263"/>
    </row>
    <row r="35" spans="1:11" ht="19.5" x14ac:dyDescent="0.2">
      <c r="A35" s="27" t="s">
        <v>1343</v>
      </c>
      <c r="B35" s="264">
        <v>3.1</v>
      </c>
      <c r="C35" s="264">
        <v>1</v>
      </c>
      <c r="D35" s="264">
        <v>3</v>
      </c>
      <c r="E35" s="263" t="s">
        <v>295</v>
      </c>
      <c r="F35" s="263" t="s">
        <v>11</v>
      </c>
      <c r="G35" s="263" t="s">
        <v>11</v>
      </c>
      <c r="H35" s="244">
        <v>12800000</v>
      </c>
      <c r="I35" s="244">
        <v>12800000</v>
      </c>
      <c r="J35" s="244">
        <v>12800000</v>
      </c>
      <c r="K35" s="244">
        <f>SUM(H35:J35)</f>
        <v>38400000</v>
      </c>
    </row>
    <row r="36" spans="1:11" ht="39" x14ac:dyDescent="0.2">
      <c r="A36" s="28" t="s">
        <v>308</v>
      </c>
      <c r="B36" s="264"/>
      <c r="C36" s="264"/>
      <c r="D36" s="264"/>
      <c r="E36" s="263"/>
      <c r="F36" s="263"/>
      <c r="G36" s="263"/>
      <c r="H36" s="244"/>
      <c r="I36" s="244"/>
      <c r="J36" s="244"/>
      <c r="K36" s="263"/>
    </row>
    <row r="37" spans="1:11" s="73" customFormat="1" ht="19.5" x14ac:dyDescent="0.2">
      <c r="A37" s="27" t="s">
        <v>1344</v>
      </c>
      <c r="B37" s="225">
        <v>3.2</v>
      </c>
      <c r="C37" s="225">
        <v>1</v>
      </c>
      <c r="D37" s="225">
        <v>1</v>
      </c>
      <c r="E37" s="223" t="s">
        <v>295</v>
      </c>
      <c r="F37" s="319" t="s">
        <v>11</v>
      </c>
      <c r="G37" s="319" t="s">
        <v>11</v>
      </c>
      <c r="H37" s="224">
        <v>6500000</v>
      </c>
      <c r="I37" s="224">
        <v>6500000</v>
      </c>
      <c r="J37" s="224">
        <v>6500000</v>
      </c>
      <c r="K37" s="224">
        <v>19500000</v>
      </c>
    </row>
    <row r="38" spans="1:11" s="73" customFormat="1" ht="19.5" x14ac:dyDescent="0.2">
      <c r="A38" s="74" t="s">
        <v>1076</v>
      </c>
      <c r="B38" s="225"/>
      <c r="C38" s="225"/>
      <c r="D38" s="225"/>
      <c r="E38" s="223"/>
      <c r="F38" s="319"/>
      <c r="G38" s="319"/>
      <c r="H38" s="224"/>
      <c r="I38" s="224"/>
      <c r="J38" s="224"/>
      <c r="K38" s="224"/>
    </row>
    <row r="39" spans="1:11" s="73" customFormat="1" ht="19.5" x14ac:dyDescent="0.2">
      <c r="A39" s="27" t="s">
        <v>1345</v>
      </c>
      <c r="B39" s="225">
        <v>3.2</v>
      </c>
      <c r="C39" s="225">
        <v>1</v>
      </c>
      <c r="D39" s="225">
        <v>1</v>
      </c>
      <c r="E39" s="223" t="s">
        <v>295</v>
      </c>
      <c r="F39" s="319" t="s">
        <v>11</v>
      </c>
      <c r="G39" s="319" t="s">
        <v>11</v>
      </c>
      <c r="H39" s="224">
        <v>2500000</v>
      </c>
      <c r="I39" s="224">
        <v>2500000</v>
      </c>
      <c r="J39" s="224">
        <v>2500000</v>
      </c>
      <c r="K39" s="224">
        <v>7500000</v>
      </c>
    </row>
    <row r="40" spans="1:11" s="73" customFormat="1" ht="39" x14ac:dyDescent="0.2">
      <c r="A40" s="74" t="s">
        <v>1077</v>
      </c>
      <c r="B40" s="225"/>
      <c r="C40" s="225"/>
      <c r="D40" s="225"/>
      <c r="E40" s="223"/>
      <c r="F40" s="319"/>
      <c r="G40" s="319"/>
      <c r="H40" s="224"/>
      <c r="I40" s="224"/>
      <c r="J40" s="224"/>
      <c r="K40" s="224"/>
    </row>
    <row r="41" spans="1:11" s="73" customFormat="1" ht="19.5" x14ac:dyDescent="0.2">
      <c r="A41" s="72" t="s">
        <v>1346</v>
      </c>
      <c r="B41" s="225">
        <v>3.2</v>
      </c>
      <c r="C41" s="225">
        <v>1</v>
      </c>
      <c r="D41" s="225">
        <v>3</v>
      </c>
      <c r="E41" s="223" t="s">
        <v>295</v>
      </c>
      <c r="F41" s="319" t="s">
        <v>11</v>
      </c>
      <c r="G41" s="319" t="s">
        <v>11</v>
      </c>
      <c r="H41" s="224">
        <v>2500000</v>
      </c>
      <c r="I41" s="224">
        <v>2500000</v>
      </c>
      <c r="J41" s="224">
        <v>2500000</v>
      </c>
      <c r="K41" s="224">
        <v>7500000</v>
      </c>
    </row>
    <row r="42" spans="1:11" s="73" customFormat="1" ht="54.75" customHeight="1" x14ac:dyDescent="0.2">
      <c r="A42" s="74" t="s">
        <v>298</v>
      </c>
      <c r="B42" s="225"/>
      <c r="C42" s="225"/>
      <c r="D42" s="225"/>
      <c r="E42" s="223"/>
      <c r="F42" s="319"/>
      <c r="G42" s="319"/>
      <c r="H42" s="224"/>
      <c r="I42" s="224"/>
      <c r="J42" s="224"/>
      <c r="K42" s="224"/>
    </row>
    <row r="43" spans="1:11" s="157" customFormat="1" ht="19.5" x14ac:dyDescent="0.2">
      <c r="A43" s="156" t="s">
        <v>1347</v>
      </c>
      <c r="B43" s="230">
        <v>3.2</v>
      </c>
      <c r="C43" s="230">
        <v>1</v>
      </c>
      <c r="D43" s="230">
        <v>3</v>
      </c>
      <c r="E43" s="229" t="s">
        <v>295</v>
      </c>
      <c r="F43" s="233" t="s">
        <v>11</v>
      </c>
      <c r="G43" s="233" t="s">
        <v>11</v>
      </c>
      <c r="H43" s="277">
        <v>5000000</v>
      </c>
      <c r="I43" s="277">
        <v>5000000</v>
      </c>
      <c r="J43" s="277">
        <v>5000000</v>
      </c>
      <c r="K43" s="277">
        <v>15000000</v>
      </c>
    </row>
    <row r="44" spans="1:11" s="157" customFormat="1" ht="39" x14ac:dyDescent="0.2">
      <c r="A44" s="155" t="s">
        <v>1080</v>
      </c>
      <c r="B44" s="230"/>
      <c r="C44" s="230"/>
      <c r="D44" s="230"/>
      <c r="E44" s="229"/>
      <c r="F44" s="233"/>
      <c r="G44" s="233"/>
      <c r="H44" s="277"/>
      <c r="I44" s="277"/>
      <c r="J44" s="277"/>
      <c r="K44" s="277"/>
    </row>
    <row r="45" spans="1:11" ht="19.5" x14ac:dyDescent="0.2">
      <c r="A45" s="16" t="s">
        <v>309</v>
      </c>
      <c r="B45" s="247"/>
      <c r="C45" s="247"/>
      <c r="D45" s="247"/>
      <c r="E45" s="261"/>
      <c r="F45" s="247" t="s">
        <v>11</v>
      </c>
      <c r="G45" s="247" t="s">
        <v>11</v>
      </c>
      <c r="H45" s="260">
        <f>SUM(H47:H50)</f>
        <v>19500000</v>
      </c>
      <c r="I45" s="260">
        <f>SUM(I47:I50)</f>
        <v>1000000</v>
      </c>
      <c r="J45" s="260">
        <f>SUM(J47:J50)</f>
        <v>1000000</v>
      </c>
      <c r="K45" s="260">
        <f>SUM(K47:K50)</f>
        <v>21500000</v>
      </c>
    </row>
    <row r="46" spans="1:11" ht="39" x14ac:dyDescent="0.2">
      <c r="A46" s="17" t="s">
        <v>310</v>
      </c>
      <c r="B46" s="247"/>
      <c r="C46" s="247"/>
      <c r="D46" s="247"/>
      <c r="E46" s="261"/>
      <c r="F46" s="247"/>
      <c r="G46" s="247"/>
      <c r="H46" s="247"/>
      <c r="I46" s="247"/>
      <c r="J46" s="247"/>
      <c r="K46" s="247"/>
    </row>
    <row r="47" spans="1:11" ht="19.5" x14ac:dyDescent="0.2">
      <c r="A47" s="27" t="s">
        <v>1102</v>
      </c>
      <c r="B47" s="264">
        <v>3.2</v>
      </c>
      <c r="C47" s="264">
        <v>1</v>
      </c>
      <c r="D47" s="264">
        <v>1</v>
      </c>
      <c r="E47" s="263" t="s">
        <v>295</v>
      </c>
      <c r="F47" s="315" t="s">
        <v>11</v>
      </c>
      <c r="G47" s="315" t="s">
        <v>11</v>
      </c>
      <c r="H47" s="244">
        <v>1000000</v>
      </c>
      <c r="I47" s="244">
        <v>1000000</v>
      </c>
      <c r="J47" s="244">
        <v>1000000</v>
      </c>
      <c r="K47" s="244">
        <v>3000000</v>
      </c>
    </row>
    <row r="48" spans="1:11" ht="39" x14ac:dyDescent="0.2">
      <c r="A48" s="28" t="s">
        <v>313</v>
      </c>
      <c r="B48" s="264"/>
      <c r="C48" s="264"/>
      <c r="D48" s="264"/>
      <c r="E48" s="263"/>
      <c r="F48" s="315"/>
      <c r="G48" s="315"/>
      <c r="H48" s="244"/>
      <c r="I48" s="244"/>
      <c r="J48" s="244"/>
      <c r="K48" s="244"/>
    </row>
    <row r="49" spans="1:11" s="73" customFormat="1" ht="19.5" x14ac:dyDescent="0.2">
      <c r="A49" s="72" t="s">
        <v>1103</v>
      </c>
      <c r="B49" s="225">
        <v>3.2</v>
      </c>
      <c r="C49" s="225">
        <v>1</v>
      </c>
      <c r="D49" s="225">
        <v>1</v>
      </c>
      <c r="E49" s="223" t="s">
        <v>1079</v>
      </c>
      <c r="F49" s="225" t="s">
        <v>11</v>
      </c>
      <c r="G49" s="225" t="s">
        <v>11</v>
      </c>
      <c r="H49" s="222">
        <v>18500000</v>
      </c>
      <c r="I49" s="225" t="s">
        <v>11</v>
      </c>
      <c r="J49" s="225" t="s">
        <v>11</v>
      </c>
      <c r="K49" s="222">
        <v>18500000</v>
      </c>
    </row>
    <row r="50" spans="1:11" s="73" customFormat="1" ht="58.5" x14ac:dyDescent="0.2">
      <c r="A50" s="155" t="s">
        <v>1078</v>
      </c>
      <c r="B50" s="225"/>
      <c r="C50" s="225"/>
      <c r="D50" s="225"/>
      <c r="E50" s="223"/>
      <c r="F50" s="225"/>
      <c r="G50" s="225"/>
      <c r="H50" s="222"/>
      <c r="I50" s="225"/>
      <c r="J50" s="225"/>
      <c r="K50" s="222"/>
    </row>
    <row r="51" spans="1:11" ht="19.5" x14ac:dyDescent="0.2">
      <c r="A51" s="16" t="s">
        <v>35</v>
      </c>
      <c r="B51" s="247"/>
      <c r="C51" s="247"/>
      <c r="D51" s="247"/>
      <c r="E51" s="261"/>
      <c r="F51" s="247" t="s">
        <v>11</v>
      </c>
      <c r="G51" s="247" t="s">
        <v>11</v>
      </c>
      <c r="H51" s="260">
        <f>SUM(H53:H56)</f>
        <v>2800000</v>
      </c>
      <c r="I51" s="260">
        <f>SUM(I53:I56)</f>
        <v>2800000</v>
      </c>
      <c r="J51" s="260">
        <f>SUM(J53:J56)</f>
        <v>2800000</v>
      </c>
      <c r="K51" s="260">
        <f>SUM(K53:K56)</f>
        <v>8400000</v>
      </c>
    </row>
    <row r="52" spans="1:11" ht="19.5" x14ac:dyDescent="0.2">
      <c r="A52" s="17" t="s">
        <v>314</v>
      </c>
      <c r="B52" s="247"/>
      <c r="C52" s="247"/>
      <c r="D52" s="247"/>
      <c r="E52" s="261"/>
      <c r="F52" s="247"/>
      <c r="G52" s="247"/>
      <c r="H52" s="260"/>
      <c r="I52" s="260"/>
      <c r="J52" s="260"/>
      <c r="K52" s="260"/>
    </row>
    <row r="53" spans="1:11" ht="19.5" x14ac:dyDescent="0.2">
      <c r="A53" s="23" t="s">
        <v>1360</v>
      </c>
      <c r="B53" s="253">
        <v>3.5</v>
      </c>
      <c r="C53" s="253">
        <v>1</v>
      </c>
      <c r="D53" s="253">
        <v>1</v>
      </c>
      <c r="E53" s="252" t="s">
        <v>295</v>
      </c>
      <c r="F53" s="308" t="s">
        <v>11</v>
      </c>
      <c r="G53" s="308" t="s">
        <v>11</v>
      </c>
      <c r="H53" s="251">
        <v>2000000</v>
      </c>
      <c r="I53" s="251">
        <v>2000000</v>
      </c>
      <c r="J53" s="251">
        <v>2000000</v>
      </c>
      <c r="K53" s="251">
        <v>6000000</v>
      </c>
    </row>
    <row r="54" spans="1:11" ht="39" x14ac:dyDescent="0.2">
      <c r="A54" s="18" t="s">
        <v>315</v>
      </c>
      <c r="B54" s="253"/>
      <c r="C54" s="253"/>
      <c r="D54" s="253"/>
      <c r="E54" s="252"/>
      <c r="F54" s="308"/>
      <c r="G54" s="308"/>
      <c r="H54" s="251"/>
      <c r="I54" s="251"/>
      <c r="J54" s="251"/>
      <c r="K54" s="251"/>
    </row>
    <row r="55" spans="1:11" ht="19.5" x14ac:dyDescent="0.2">
      <c r="A55" s="27" t="s">
        <v>1361</v>
      </c>
      <c r="B55" s="264">
        <v>3.5</v>
      </c>
      <c r="C55" s="264">
        <v>1</v>
      </c>
      <c r="D55" s="264">
        <v>1</v>
      </c>
      <c r="E55" s="263" t="s">
        <v>295</v>
      </c>
      <c r="F55" s="315" t="s">
        <v>11</v>
      </c>
      <c r="G55" s="315" t="s">
        <v>11</v>
      </c>
      <c r="H55" s="244">
        <v>800000</v>
      </c>
      <c r="I55" s="244">
        <v>800000</v>
      </c>
      <c r="J55" s="244">
        <v>800000</v>
      </c>
      <c r="K55" s="244">
        <v>2400000</v>
      </c>
    </row>
    <row r="56" spans="1:11" ht="19.5" x14ac:dyDescent="0.2">
      <c r="A56" s="28" t="s">
        <v>1085</v>
      </c>
      <c r="B56" s="264"/>
      <c r="C56" s="264"/>
      <c r="D56" s="264"/>
      <c r="E56" s="263"/>
      <c r="F56" s="315"/>
      <c r="G56" s="315"/>
      <c r="H56" s="244"/>
      <c r="I56" s="244"/>
      <c r="J56" s="244"/>
      <c r="K56" s="244"/>
    </row>
    <row r="57" spans="1:11" s="97" customFormat="1" ht="19.5" x14ac:dyDescent="0.2">
      <c r="A57" s="82" t="s">
        <v>109</v>
      </c>
      <c r="B57" s="219"/>
      <c r="C57" s="219"/>
      <c r="D57" s="219"/>
      <c r="E57" s="218"/>
      <c r="F57" s="324" t="s">
        <v>11</v>
      </c>
      <c r="G57" s="324" t="s">
        <v>11</v>
      </c>
      <c r="H57" s="267">
        <f>SUM(H59:H64)</f>
        <v>36850002</v>
      </c>
      <c r="I57" s="267">
        <f>SUM(I59:I64)</f>
        <v>36850002</v>
      </c>
      <c r="J57" s="267">
        <f>SUM(J59:J64)</f>
        <v>36850002</v>
      </c>
      <c r="K57" s="267">
        <f>SUM(K59:K64)</f>
        <v>110550006</v>
      </c>
    </row>
    <row r="58" spans="1:11" s="97" customFormat="1" ht="35.25" customHeight="1" x14ac:dyDescent="0.2">
      <c r="A58" s="85" t="s">
        <v>1081</v>
      </c>
      <c r="B58" s="219"/>
      <c r="C58" s="219"/>
      <c r="D58" s="219"/>
      <c r="E58" s="218"/>
      <c r="F58" s="324"/>
      <c r="G58" s="324"/>
      <c r="H58" s="267"/>
      <c r="I58" s="267"/>
      <c r="J58" s="267"/>
      <c r="K58" s="267"/>
    </row>
    <row r="59" spans="1:11" s="157" customFormat="1" ht="19.5" x14ac:dyDescent="0.2">
      <c r="A59" s="156" t="s">
        <v>1086</v>
      </c>
      <c r="B59" s="230">
        <v>3.2</v>
      </c>
      <c r="C59" s="230">
        <v>1</v>
      </c>
      <c r="D59" s="230">
        <v>1</v>
      </c>
      <c r="E59" s="229" t="s">
        <v>295</v>
      </c>
      <c r="F59" s="233" t="s">
        <v>11</v>
      </c>
      <c r="G59" s="233" t="s">
        <v>11</v>
      </c>
      <c r="H59" s="277">
        <v>12950002</v>
      </c>
      <c r="I59" s="277">
        <v>12950002</v>
      </c>
      <c r="J59" s="277">
        <v>12950002</v>
      </c>
      <c r="K59" s="277">
        <f>SUM(H59:J59)</f>
        <v>38850006</v>
      </c>
    </row>
    <row r="60" spans="1:11" s="157" customFormat="1" ht="39.75" customHeight="1" x14ac:dyDescent="0.2">
      <c r="A60" s="155" t="s">
        <v>1082</v>
      </c>
      <c r="B60" s="230"/>
      <c r="C60" s="230"/>
      <c r="D60" s="230"/>
      <c r="E60" s="229"/>
      <c r="F60" s="233"/>
      <c r="G60" s="233"/>
      <c r="H60" s="277"/>
      <c r="I60" s="277"/>
      <c r="J60" s="277"/>
      <c r="K60" s="277"/>
    </row>
    <row r="61" spans="1:11" s="157" customFormat="1" ht="19.5" x14ac:dyDescent="0.2">
      <c r="A61" s="156" t="s">
        <v>1087</v>
      </c>
      <c r="B61" s="230">
        <v>3.2</v>
      </c>
      <c r="C61" s="230">
        <v>1</v>
      </c>
      <c r="D61" s="230">
        <v>1</v>
      </c>
      <c r="E61" s="229" t="s">
        <v>295</v>
      </c>
      <c r="F61" s="233" t="s">
        <v>11</v>
      </c>
      <c r="G61" s="233" t="s">
        <v>11</v>
      </c>
      <c r="H61" s="277">
        <v>18650000</v>
      </c>
      <c r="I61" s="277">
        <v>18650000</v>
      </c>
      <c r="J61" s="277">
        <v>18650000</v>
      </c>
      <c r="K61" s="277">
        <f>SUM(H61:J61)</f>
        <v>55950000</v>
      </c>
    </row>
    <row r="62" spans="1:11" s="157" customFormat="1" ht="36.75" customHeight="1" x14ac:dyDescent="0.2">
      <c r="A62" s="155" t="s">
        <v>1083</v>
      </c>
      <c r="B62" s="230"/>
      <c r="C62" s="230"/>
      <c r="D62" s="230"/>
      <c r="E62" s="229"/>
      <c r="F62" s="233"/>
      <c r="G62" s="233"/>
      <c r="H62" s="277"/>
      <c r="I62" s="277"/>
      <c r="J62" s="277"/>
      <c r="K62" s="277"/>
    </row>
    <row r="63" spans="1:11" s="157" customFormat="1" ht="19.5" x14ac:dyDescent="0.2">
      <c r="A63" s="156" t="s">
        <v>1088</v>
      </c>
      <c r="B63" s="230">
        <v>3.2</v>
      </c>
      <c r="C63" s="230">
        <v>1</v>
      </c>
      <c r="D63" s="230">
        <v>3</v>
      </c>
      <c r="E63" s="229" t="s">
        <v>295</v>
      </c>
      <c r="F63" s="233" t="s">
        <v>11</v>
      </c>
      <c r="G63" s="233" t="s">
        <v>11</v>
      </c>
      <c r="H63" s="277">
        <v>5250000</v>
      </c>
      <c r="I63" s="277">
        <v>5250000</v>
      </c>
      <c r="J63" s="277">
        <v>5250000</v>
      </c>
      <c r="K63" s="277">
        <f>SUM(H63:J63)</f>
        <v>15750000</v>
      </c>
    </row>
    <row r="64" spans="1:11" s="157" customFormat="1" ht="39" customHeight="1" x14ac:dyDescent="0.2">
      <c r="A64" s="155" t="s">
        <v>1084</v>
      </c>
      <c r="B64" s="230"/>
      <c r="C64" s="230"/>
      <c r="D64" s="230"/>
      <c r="E64" s="229"/>
      <c r="F64" s="233"/>
      <c r="G64" s="233"/>
      <c r="H64" s="277"/>
      <c r="I64" s="277"/>
      <c r="J64" s="277"/>
      <c r="K64" s="277"/>
    </row>
    <row r="65" spans="1:11" s="106" customFormat="1" ht="25.5" customHeight="1" x14ac:dyDescent="0.25">
      <c r="A65" s="69" t="s">
        <v>96</v>
      </c>
      <c r="B65" s="234" t="s">
        <v>273</v>
      </c>
      <c r="C65" s="235"/>
      <c r="D65" s="235"/>
      <c r="E65" s="236"/>
      <c r="F65" s="68" t="s">
        <v>11</v>
      </c>
      <c r="G65" s="68" t="s">
        <v>11</v>
      </c>
      <c r="H65" s="44">
        <f>SUM(H66:H77)</f>
        <v>132500000</v>
      </c>
      <c r="I65" s="44">
        <f>SUM(I66:I77)</f>
        <v>19500000</v>
      </c>
      <c r="J65" s="44">
        <f>SUM(J66:J77)</f>
        <v>19500000</v>
      </c>
      <c r="K65" s="44">
        <f>SUM(K66:K77)</f>
        <v>171500000</v>
      </c>
    </row>
    <row r="66" spans="1:11" ht="14.25" customHeight="1" x14ac:dyDescent="0.2">
      <c r="A66" s="27" t="s">
        <v>265</v>
      </c>
      <c r="B66" s="264">
        <v>3.3</v>
      </c>
      <c r="C66" s="264">
        <v>2</v>
      </c>
      <c r="D66" s="264">
        <v>2</v>
      </c>
      <c r="E66" s="264" t="s">
        <v>317</v>
      </c>
      <c r="F66" s="315" t="s">
        <v>11</v>
      </c>
      <c r="G66" s="315" t="s">
        <v>11</v>
      </c>
      <c r="H66" s="244">
        <v>1500000</v>
      </c>
      <c r="I66" s="244">
        <v>1500000</v>
      </c>
      <c r="J66" s="244">
        <v>1500000</v>
      </c>
      <c r="K66" s="244">
        <v>4500000</v>
      </c>
    </row>
    <row r="67" spans="1:11" ht="33" customHeight="1" x14ac:dyDescent="0.2">
      <c r="A67" s="28" t="s">
        <v>316</v>
      </c>
      <c r="B67" s="264"/>
      <c r="C67" s="264"/>
      <c r="D67" s="264"/>
      <c r="E67" s="264"/>
      <c r="F67" s="315"/>
      <c r="G67" s="315"/>
      <c r="H67" s="244"/>
      <c r="I67" s="244"/>
      <c r="J67" s="244"/>
      <c r="K67" s="244"/>
    </row>
    <row r="68" spans="1:11" ht="19.5" x14ac:dyDescent="0.2">
      <c r="A68" s="27" t="s">
        <v>100</v>
      </c>
      <c r="B68" s="264">
        <v>3.3</v>
      </c>
      <c r="C68" s="264">
        <v>2</v>
      </c>
      <c r="D68" s="264">
        <v>2</v>
      </c>
      <c r="E68" s="264" t="s">
        <v>317</v>
      </c>
      <c r="F68" s="315" t="s">
        <v>11</v>
      </c>
      <c r="G68" s="315" t="s">
        <v>11</v>
      </c>
      <c r="H68" s="244">
        <v>15000000</v>
      </c>
      <c r="I68" s="244">
        <v>15000000</v>
      </c>
      <c r="J68" s="244">
        <v>15000000</v>
      </c>
      <c r="K68" s="244">
        <v>45000000</v>
      </c>
    </row>
    <row r="69" spans="1:11" ht="39" x14ac:dyDescent="0.2">
      <c r="A69" s="28" t="s">
        <v>318</v>
      </c>
      <c r="B69" s="264"/>
      <c r="C69" s="264"/>
      <c r="D69" s="264"/>
      <c r="E69" s="264"/>
      <c r="F69" s="315"/>
      <c r="G69" s="315"/>
      <c r="H69" s="244"/>
      <c r="I69" s="244"/>
      <c r="J69" s="244"/>
      <c r="K69" s="244"/>
    </row>
    <row r="70" spans="1:11" ht="19.5" x14ac:dyDescent="0.2">
      <c r="A70" s="27" t="s">
        <v>303</v>
      </c>
      <c r="B70" s="264">
        <v>3.1</v>
      </c>
      <c r="C70" s="264">
        <v>2</v>
      </c>
      <c r="D70" s="264">
        <v>2</v>
      </c>
      <c r="E70" s="264" t="s">
        <v>320</v>
      </c>
      <c r="F70" s="315" t="s">
        <v>11</v>
      </c>
      <c r="G70" s="315" t="s">
        <v>11</v>
      </c>
      <c r="H70" s="244">
        <v>2000000</v>
      </c>
      <c r="I70" s="244">
        <v>2000000</v>
      </c>
      <c r="J70" s="244">
        <v>2000000</v>
      </c>
      <c r="K70" s="244">
        <v>6000000</v>
      </c>
    </row>
    <row r="71" spans="1:11" ht="19.5" x14ac:dyDescent="0.2">
      <c r="A71" s="28" t="s">
        <v>319</v>
      </c>
      <c r="B71" s="264"/>
      <c r="C71" s="264"/>
      <c r="D71" s="264"/>
      <c r="E71" s="264"/>
      <c r="F71" s="315"/>
      <c r="G71" s="315"/>
      <c r="H71" s="244"/>
      <c r="I71" s="244"/>
      <c r="J71" s="244"/>
      <c r="K71" s="244"/>
    </row>
    <row r="72" spans="1:11" ht="19.5" x14ac:dyDescent="0.2">
      <c r="A72" s="27" t="s">
        <v>22</v>
      </c>
      <c r="B72" s="264">
        <v>3.1</v>
      </c>
      <c r="C72" s="264">
        <v>2</v>
      </c>
      <c r="D72" s="264">
        <v>1</v>
      </c>
      <c r="E72" s="264" t="s">
        <v>322</v>
      </c>
      <c r="F72" s="315" t="s">
        <v>11</v>
      </c>
      <c r="G72" s="315" t="s">
        <v>11</v>
      </c>
      <c r="H72" s="243">
        <v>1000000</v>
      </c>
      <c r="I72" s="243">
        <v>1000000</v>
      </c>
      <c r="J72" s="243">
        <v>1000000</v>
      </c>
      <c r="K72" s="243">
        <v>3000000</v>
      </c>
    </row>
    <row r="73" spans="1:11" ht="39" x14ac:dyDescent="0.2">
      <c r="A73" s="28" t="s">
        <v>321</v>
      </c>
      <c r="B73" s="264"/>
      <c r="C73" s="264"/>
      <c r="D73" s="264"/>
      <c r="E73" s="264"/>
      <c r="F73" s="315"/>
      <c r="G73" s="315"/>
      <c r="H73" s="243"/>
      <c r="I73" s="243"/>
      <c r="J73" s="243"/>
      <c r="K73" s="243"/>
    </row>
    <row r="74" spans="1:11" ht="19.5" x14ac:dyDescent="0.2">
      <c r="A74" s="27" t="s">
        <v>104</v>
      </c>
      <c r="B74" s="264">
        <v>3.3</v>
      </c>
      <c r="C74" s="264">
        <v>2</v>
      </c>
      <c r="D74" s="264">
        <v>2</v>
      </c>
      <c r="E74" s="263" t="s">
        <v>324</v>
      </c>
      <c r="F74" s="315" t="s">
        <v>11</v>
      </c>
      <c r="G74" s="315" t="s">
        <v>11</v>
      </c>
      <c r="H74" s="244">
        <v>100000000</v>
      </c>
      <c r="I74" s="263" t="s">
        <v>11</v>
      </c>
      <c r="J74" s="263" t="s">
        <v>11</v>
      </c>
      <c r="K74" s="244">
        <v>100000000</v>
      </c>
    </row>
    <row r="75" spans="1:11" ht="39" x14ac:dyDescent="0.2">
      <c r="A75" s="28" t="s">
        <v>323</v>
      </c>
      <c r="B75" s="264"/>
      <c r="C75" s="264"/>
      <c r="D75" s="264"/>
      <c r="E75" s="263"/>
      <c r="F75" s="315"/>
      <c r="G75" s="315"/>
      <c r="H75" s="244"/>
      <c r="I75" s="263"/>
      <c r="J75" s="263"/>
      <c r="K75" s="244"/>
    </row>
    <row r="76" spans="1:11" ht="19.5" x14ac:dyDescent="0.2">
      <c r="A76" s="27" t="s">
        <v>325</v>
      </c>
      <c r="B76" s="264">
        <v>3.3</v>
      </c>
      <c r="C76" s="264">
        <v>2</v>
      </c>
      <c r="D76" s="264">
        <v>2</v>
      </c>
      <c r="E76" s="263" t="s">
        <v>324</v>
      </c>
      <c r="F76" s="315" t="s">
        <v>11</v>
      </c>
      <c r="G76" s="315" t="s">
        <v>11</v>
      </c>
      <c r="H76" s="244">
        <v>13000000</v>
      </c>
      <c r="I76" s="263" t="s">
        <v>11</v>
      </c>
      <c r="J76" s="263" t="s">
        <v>11</v>
      </c>
      <c r="K76" s="244">
        <v>13000000</v>
      </c>
    </row>
    <row r="77" spans="1:11" ht="39" x14ac:dyDescent="0.2">
      <c r="A77" s="28" t="s">
        <v>326</v>
      </c>
      <c r="B77" s="264"/>
      <c r="C77" s="264"/>
      <c r="D77" s="264"/>
      <c r="E77" s="263"/>
      <c r="F77" s="315"/>
      <c r="G77" s="315"/>
      <c r="H77" s="244"/>
      <c r="I77" s="263"/>
      <c r="J77" s="263"/>
      <c r="K77" s="244"/>
    </row>
    <row r="78" spans="1:11" ht="24" x14ac:dyDescent="0.2">
      <c r="A78" s="153" t="s">
        <v>180</v>
      </c>
      <c r="B78" s="321" t="s">
        <v>327</v>
      </c>
      <c r="C78" s="322"/>
      <c r="D78" s="322"/>
      <c r="E78" s="323"/>
      <c r="F78" s="39" t="s">
        <v>11</v>
      </c>
      <c r="G78" s="39" t="s">
        <v>11</v>
      </c>
      <c r="H78" s="44">
        <f>SUM(H79:H88)</f>
        <v>214000000</v>
      </c>
      <c r="I78" s="43" t="s">
        <v>11</v>
      </c>
      <c r="J78" s="43" t="s">
        <v>11</v>
      </c>
      <c r="K78" s="44">
        <v>214000000</v>
      </c>
    </row>
    <row r="79" spans="1:11" s="73" customFormat="1" ht="19.5" x14ac:dyDescent="0.2">
      <c r="A79" s="72" t="s">
        <v>97</v>
      </c>
      <c r="B79" s="225">
        <v>3.3</v>
      </c>
      <c r="C79" s="225">
        <v>3</v>
      </c>
      <c r="D79" s="225">
        <v>3</v>
      </c>
      <c r="E79" s="223" t="s">
        <v>182</v>
      </c>
      <c r="F79" s="319" t="s">
        <v>11</v>
      </c>
      <c r="G79" s="319" t="s">
        <v>11</v>
      </c>
      <c r="H79" s="224">
        <v>24000000</v>
      </c>
      <c r="I79" s="320" t="s">
        <v>11</v>
      </c>
      <c r="J79" s="320" t="s">
        <v>11</v>
      </c>
      <c r="K79" s="224">
        <v>24000000</v>
      </c>
    </row>
    <row r="80" spans="1:11" s="73" customFormat="1" ht="39" x14ac:dyDescent="0.2">
      <c r="A80" s="74" t="s">
        <v>860</v>
      </c>
      <c r="B80" s="225"/>
      <c r="C80" s="225"/>
      <c r="D80" s="225"/>
      <c r="E80" s="223"/>
      <c r="F80" s="319"/>
      <c r="G80" s="319"/>
      <c r="H80" s="224"/>
      <c r="I80" s="320"/>
      <c r="J80" s="320"/>
      <c r="K80" s="224"/>
    </row>
    <row r="81" spans="1:11" s="73" customFormat="1" ht="19.5" x14ac:dyDescent="0.2">
      <c r="A81" s="72" t="s">
        <v>328</v>
      </c>
      <c r="B81" s="225">
        <v>3.1</v>
      </c>
      <c r="C81" s="225">
        <v>3</v>
      </c>
      <c r="D81" s="225">
        <v>3</v>
      </c>
      <c r="E81" s="223" t="s">
        <v>182</v>
      </c>
      <c r="F81" s="319" t="s">
        <v>11</v>
      </c>
      <c r="G81" s="319" t="s">
        <v>11</v>
      </c>
      <c r="H81" s="224">
        <v>50000000</v>
      </c>
      <c r="I81" s="223" t="s">
        <v>11</v>
      </c>
      <c r="J81" s="223" t="s">
        <v>11</v>
      </c>
      <c r="K81" s="224">
        <v>50000000</v>
      </c>
    </row>
    <row r="82" spans="1:11" s="73" customFormat="1" ht="39" x14ac:dyDescent="0.2">
      <c r="A82" s="74" t="s">
        <v>329</v>
      </c>
      <c r="B82" s="225"/>
      <c r="C82" s="225"/>
      <c r="D82" s="225"/>
      <c r="E82" s="223"/>
      <c r="F82" s="319"/>
      <c r="G82" s="319"/>
      <c r="H82" s="224"/>
      <c r="I82" s="223"/>
      <c r="J82" s="223"/>
      <c r="K82" s="224"/>
    </row>
    <row r="83" spans="1:11" s="73" customFormat="1" ht="19.5" x14ac:dyDescent="0.2">
      <c r="A83" s="72" t="s">
        <v>330</v>
      </c>
      <c r="B83" s="225">
        <v>3.3</v>
      </c>
      <c r="C83" s="225">
        <v>3</v>
      </c>
      <c r="D83" s="225">
        <v>1</v>
      </c>
      <c r="E83" s="223" t="s">
        <v>260</v>
      </c>
      <c r="F83" s="319" t="s">
        <v>11</v>
      </c>
      <c r="G83" s="319" t="s">
        <v>11</v>
      </c>
      <c r="H83" s="224">
        <v>18000000</v>
      </c>
      <c r="I83" s="223" t="s">
        <v>11</v>
      </c>
      <c r="J83" s="223" t="s">
        <v>11</v>
      </c>
      <c r="K83" s="224">
        <v>18000000</v>
      </c>
    </row>
    <row r="84" spans="1:11" s="73" customFormat="1" ht="39" x14ac:dyDescent="0.2">
      <c r="A84" s="74" t="s">
        <v>331</v>
      </c>
      <c r="B84" s="225"/>
      <c r="C84" s="225"/>
      <c r="D84" s="225"/>
      <c r="E84" s="223"/>
      <c r="F84" s="319"/>
      <c r="G84" s="319"/>
      <c r="H84" s="224"/>
      <c r="I84" s="223"/>
      <c r="J84" s="223"/>
      <c r="K84" s="224"/>
    </row>
    <row r="85" spans="1:11" s="73" customFormat="1" ht="19.5" x14ac:dyDescent="0.2">
      <c r="A85" s="72" t="s">
        <v>332</v>
      </c>
      <c r="B85" s="225">
        <v>3.2</v>
      </c>
      <c r="C85" s="225">
        <v>3</v>
      </c>
      <c r="D85" s="225">
        <v>1</v>
      </c>
      <c r="E85" s="223" t="s">
        <v>260</v>
      </c>
      <c r="F85" s="319" t="s">
        <v>11</v>
      </c>
      <c r="G85" s="319" t="s">
        <v>11</v>
      </c>
      <c r="H85" s="224">
        <v>52000000</v>
      </c>
      <c r="I85" s="223" t="s">
        <v>11</v>
      </c>
      <c r="J85" s="223" t="s">
        <v>11</v>
      </c>
      <c r="K85" s="224">
        <v>52000000</v>
      </c>
    </row>
    <row r="86" spans="1:11" s="73" customFormat="1" ht="58.5" x14ac:dyDescent="0.2">
      <c r="A86" s="74" t="s">
        <v>333</v>
      </c>
      <c r="B86" s="225"/>
      <c r="C86" s="225"/>
      <c r="D86" s="225"/>
      <c r="E86" s="223"/>
      <c r="F86" s="319"/>
      <c r="G86" s="319"/>
      <c r="H86" s="224"/>
      <c r="I86" s="223"/>
      <c r="J86" s="223"/>
      <c r="K86" s="224"/>
    </row>
    <row r="87" spans="1:11" s="73" customFormat="1" ht="19.5" x14ac:dyDescent="0.2">
      <c r="A87" s="72" t="s">
        <v>104</v>
      </c>
      <c r="B87" s="225">
        <v>3.2</v>
      </c>
      <c r="C87" s="225">
        <v>3</v>
      </c>
      <c r="D87" s="225">
        <v>1</v>
      </c>
      <c r="E87" s="223" t="s">
        <v>260</v>
      </c>
      <c r="F87" s="319" t="s">
        <v>11</v>
      </c>
      <c r="G87" s="319" t="s">
        <v>11</v>
      </c>
      <c r="H87" s="224">
        <v>70000000</v>
      </c>
      <c r="I87" s="223" t="s">
        <v>11</v>
      </c>
      <c r="J87" s="223" t="s">
        <v>11</v>
      </c>
      <c r="K87" s="224">
        <v>70000000</v>
      </c>
    </row>
    <row r="88" spans="1:11" s="73" customFormat="1" ht="39" x14ac:dyDescent="0.2">
      <c r="A88" s="74" t="s">
        <v>334</v>
      </c>
      <c r="B88" s="225"/>
      <c r="C88" s="225"/>
      <c r="D88" s="225"/>
      <c r="E88" s="223"/>
      <c r="F88" s="319"/>
      <c r="G88" s="319"/>
      <c r="H88" s="224"/>
      <c r="I88" s="223"/>
      <c r="J88" s="223"/>
      <c r="K88" s="224"/>
    </row>
    <row r="89" spans="1:11" ht="29.25" customHeight="1" x14ac:dyDescent="0.2">
      <c r="A89" s="153" t="s">
        <v>285</v>
      </c>
      <c r="B89" s="321" t="s">
        <v>335</v>
      </c>
      <c r="C89" s="322"/>
      <c r="D89" s="322"/>
      <c r="E89" s="323"/>
      <c r="F89" s="39" t="s">
        <v>11</v>
      </c>
      <c r="G89" s="39" t="s">
        <v>11</v>
      </c>
      <c r="H89" s="45">
        <v>800000</v>
      </c>
      <c r="I89" s="43" t="s">
        <v>11</v>
      </c>
      <c r="J89" s="43" t="s">
        <v>11</v>
      </c>
      <c r="K89" s="45">
        <v>800000</v>
      </c>
    </row>
    <row r="90" spans="1:11" ht="19.5" x14ac:dyDescent="0.2">
      <c r="A90" s="27" t="s">
        <v>265</v>
      </c>
      <c r="B90" s="264">
        <v>3.2</v>
      </c>
      <c r="C90" s="264">
        <v>4</v>
      </c>
      <c r="D90" s="264">
        <v>1</v>
      </c>
      <c r="E90" s="264" t="s">
        <v>337</v>
      </c>
      <c r="F90" s="315" t="s">
        <v>11</v>
      </c>
      <c r="G90" s="315" t="s">
        <v>11</v>
      </c>
      <c r="H90" s="243">
        <v>800000</v>
      </c>
      <c r="I90" s="263" t="s">
        <v>11</v>
      </c>
      <c r="J90" s="263" t="s">
        <v>11</v>
      </c>
      <c r="K90" s="243">
        <v>800000</v>
      </c>
    </row>
    <row r="91" spans="1:11" ht="58.5" x14ac:dyDescent="0.2">
      <c r="A91" s="28" t="s">
        <v>336</v>
      </c>
      <c r="B91" s="264"/>
      <c r="C91" s="264"/>
      <c r="D91" s="264"/>
      <c r="E91" s="264"/>
      <c r="F91" s="315"/>
      <c r="G91" s="315"/>
      <c r="H91" s="243"/>
      <c r="I91" s="263"/>
      <c r="J91" s="263"/>
      <c r="K91" s="243"/>
    </row>
    <row r="92" spans="1:11" ht="24" customHeight="1" x14ac:dyDescent="0.2">
      <c r="A92" s="108" t="s">
        <v>191</v>
      </c>
      <c r="B92" s="289" t="s">
        <v>1372</v>
      </c>
      <c r="C92" s="290"/>
      <c r="D92" s="290"/>
      <c r="E92" s="291"/>
      <c r="F92" s="34"/>
      <c r="G92" s="34"/>
      <c r="H92" s="107">
        <v>587198002</v>
      </c>
      <c r="I92" s="107">
        <v>193298002</v>
      </c>
      <c r="J92" s="107">
        <v>192306002</v>
      </c>
      <c r="K92" s="65">
        <v>972802006</v>
      </c>
    </row>
  </sheetData>
  <mergeCells count="418">
    <mergeCell ref="B78:E78"/>
    <mergeCell ref="B89:E89"/>
    <mergeCell ref="F23:F24"/>
    <mergeCell ref="B23:B24"/>
    <mergeCell ref="C23:C24"/>
    <mergeCell ref="D23:D24"/>
    <mergeCell ref="E23:E24"/>
    <mergeCell ref="G23:G24"/>
    <mergeCell ref="B57:B58"/>
    <mergeCell ref="C57:C58"/>
    <mergeCell ref="D57:D58"/>
    <mergeCell ref="E57:E58"/>
    <mergeCell ref="F57:F58"/>
    <mergeCell ref="G57:G58"/>
    <mergeCell ref="F39:F40"/>
    <mergeCell ref="F59:F60"/>
    <mergeCell ref="F61:F62"/>
    <mergeCell ref="F41:F42"/>
    <mergeCell ref="F63:F64"/>
    <mergeCell ref="F43:F44"/>
    <mergeCell ref="F66:F67"/>
    <mergeCell ref="F68:F69"/>
    <mergeCell ref="B85:B86"/>
    <mergeCell ref="C85:C86"/>
    <mergeCell ref="I57:I58"/>
    <mergeCell ref="J57:J58"/>
    <mergeCell ref="J39:J40"/>
    <mergeCell ref="K39:K40"/>
    <mergeCell ref="J66:J67"/>
    <mergeCell ref="K66:K67"/>
    <mergeCell ref="I53:I54"/>
    <mergeCell ref="J53:J54"/>
    <mergeCell ref="K53:K54"/>
    <mergeCell ref="J55:J56"/>
    <mergeCell ref="K55:K56"/>
    <mergeCell ref="I43:I44"/>
    <mergeCell ref="J43:J44"/>
    <mergeCell ref="K43:K44"/>
    <mergeCell ref="J41:J42"/>
    <mergeCell ref="K41:K42"/>
    <mergeCell ref="K57:K58"/>
    <mergeCell ref="I39:I40"/>
    <mergeCell ref="I41:I42"/>
    <mergeCell ref="I49:I50"/>
    <mergeCell ref="J49:J50"/>
    <mergeCell ref="K49:K50"/>
    <mergeCell ref="F15:F16"/>
    <mergeCell ref="F17:F18"/>
    <mergeCell ref="F19:F20"/>
    <mergeCell ref="F21:F22"/>
    <mergeCell ref="F25:F26"/>
    <mergeCell ref="F27:F28"/>
    <mergeCell ref="F29:F30"/>
    <mergeCell ref="F31:F32"/>
    <mergeCell ref="F33:F34"/>
    <mergeCell ref="B92:E92"/>
    <mergeCell ref="I59:I60"/>
    <mergeCell ref="J59:J60"/>
    <mergeCell ref="K59:K60"/>
    <mergeCell ref="B61:B62"/>
    <mergeCell ref="C61:C62"/>
    <mergeCell ref="D61:D62"/>
    <mergeCell ref="E61:E62"/>
    <mergeCell ref="G61:G62"/>
    <mergeCell ref="H61:H62"/>
    <mergeCell ref="I61:I62"/>
    <mergeCell ref="J61:J62"/>
    <mergeCell ref="K61:K62"/>
    <mergeCell ref="B63:B64"/>
    <mergeCell ref="C63:C64"/>
    <mergeCell ref="D63:D64"/>
    <mergeCell ref="E63:E64"/>
    <mergeCell ref="G63:G64"/>
    <mergeCell ref="H63:H64"/>
    <mergeCell ref="I63:I64"/>
    <mergeCell ref="J63:J64"/>
    <mergeCell ref="K63:K64"/>
    <mergeCell ref="I90:I91"/>
    <mergeCell ref="J90:J91"/>
    <mergeCell ref="K90:K91"/>
    <mergeCell ref="B90:B91"/>
    <mergeCell ref="C90:C91"/>
    <mergeCell ref="D90:D91"/>
    <mergeCell ref="E90:E91"/>
    <mergeCell ref="G90:G91"/>
    <mergeCell ref="H90:H91"/>
    <mergeCell ref="B87:B88"/>
    <mergeCell ref="C87:C88"/>
    <mergeCell ref="D87:D88"/>
    <mergeCell ref="E87:E88"/>
    <mergeCell ref="G87:G88"/>
    <mergeCell ref="H87:H88"/>
    <mergeCell ref="I87:I88"/>
    <mergeCell ref="J87:J88"/>
    <mergeCell ref="K87:K88"/>
    <mergeCell ref="F87:F88"/>
    <mergeCell ref="F90:F91"/>
    <mergeCell ref="D85:D86"/>
    <mergeCell ref="E85:E86"/>
    <mergeCell ref="G85:G86"/>
    <mergeCell ref="H85:H86"/>
    <mergeCell ref="I85:I86"/>
    <mergeCell ref="J85:J86"/>
    <mergeCell ref="K85:K86"/>
    <mergeCell ref="F85:F86"/>
    <mergeCell ref="I81:I82"/>
    <mergeCell ref="J81:J82"/>
    <mergeCell ref="K81:K82"/>
    <mergeCell ref="J83:J84"/>
    <mergeCell ref="K83:K84"/>
    <mergeCell ref="B83:B84"/>
    <mergeCell ref="C83:C84"/>
    <mergeCell ref="D83:D84"/>
    <mergeCell ref="E83:E84"/>
    <mergeCell ref="G83:G84"/>
    <mergeCell ref="H83:H84"/>
    <mergeCell ref="I83:I84"/>
    <mergeCell ref="B81:B82"/>
    <mergeCell ref="C81:C82"/>
    <mergeCell ref="D81:D82"/>
    <mergeCell ref="E81:E82"/>
    <mergeCell ref="G81:G82"/>
    <mergeCell ref="H81:H82"/>
    <mergeCell ref="F81:F82"/>
    <mergeCell ref="F83:F84"/>
    <mergeCell ref="B79:B80"/>
    <mergeCell ref="C79:C80"/>
    <mergeCell ref="D79:D80"/>
    <mergeCell ref="E79:E80"/>
    <mergeCell ref="G79:G80"/>
    <mergeCell ref="H79:H80"/>
    <mergeCell ref="I79:I80"/>
    <mergeCell ref="J79:J80"/>
    <mergeCell ref="K79:K80"/>
    <mergeCell ref="F79:F80"/>
    <mergeCell ref="B76:B77"/>
    <mergeCell ref="C76:C77"/>
    <mergeCell ref="D76:D77"/>
    <mergeCell ref="E76:E77"/>
    <mergeCell ref="G76:G77"/>
    <mergeCell ref="H76:H77"/>
    <mergeCell ref="I76:I77"/>
    <mergeCell ref="J76:J77"/>
    <mergeCell ref="K76:K77"/>
    <mergeCell ref="F76:F77"/>
    <mergeCell ref="I72:I73"/>
    <mergeCell ref="J72:J73"/>
    <mergeCell ref="K72:K73"/>
    <mergeCell ref="B74:B75"/>
    <mergeCell ref="C74:C75"/>
    <mergeCell ref="D74:D75"/>
    <mergeCell ref="E74:E75"/>
    <mergeCell ref="G74:G75"/>
    <mergeCell ref="H74:H75"/>
    <mergeCell ref="I74:I75"/>
    <mergeCell ref="B72:B73"/>
    <mergeCell ref="C72:C73"/>
    <mergeCell ref="D72:D73"/>
    <mergeCell ref="E72:E73"/>
    <mergeCell ref="G72:G73"/>
    <mergeCell ref="H72:H73"/>
    <mergeCell ref="J74:J75"/>
    <mergeCell ref="K74:K75"/>
    <mergeCell ref="F72:F73"/>
    <mergeCell ref="F74:F75"/>
    <mergeCell ref="I68:I69"/>
    <mergeCell ref="J68:J69"/>
    <mergeCell ref="K68:K69"/>
    <mergeCell ref="B70:B71"/>
    <mergeCell ref="C70:C71"/>
    <mergeCell ref="D70:D71"/>
    <mergeCell ref="E70:E71"/>
    <mergeCell ref="G70:G71"/>
    <mergeCell ref="H70:H71"/>
    <mergeCell ref="I70:I71"/>
    <mergeCell ref="J70:J71"/>
    <mergeCell ref="K70:K71"/>
    <mergeCell ref="F70:F71"/>
    <mergeCell ref="D43:D44"/>
    <mergeCell ref="E43:E44"/>
    <mergeCell ref="G43:G44"/>
    <mergeCell ref="B68:B69"/>
    <mergeCell ref="C68:C69"/>
    <mergeCell ref="D68:D69"/>
    <mergeCell ref="E68:E69"/>
    <mergeCell ref="G68:G69"/>
    <mergeCell ref="H68:H69"/>
    <mergeCell ref="H57:H58"/>
    <mergeCell ref="H43:H44"/>
    <mergeCell ref="B65:E65"/>
    <mergeCell ref="B49:B50"/>
    <mergeCell ref="C49:C50"/>
    <mergeCell ref="D49:D50"/>
    <mergeCell ref="E49:E50"/>
    <mergeCell ref="G49:G50"/>
    <mergeCell ref="H49:H50"/>
    <mergeCell ref="F49:F50"/>
    <mergeCell ref="B55:B56"/>
    <mergeCell ref="C55:C56"/>
    <mergeCell ref="D55:D56"/>
    <mergeCell ref="E55:E56"/>
    <mergeCell ref="G55:G56"/>
    <mergeCell ref="J37:J38"/>
    <mergeCell ref="K37:K38"/>
    <mergeCell ref="F37:F38"/>
    <mergeCell ref="B66:B67"/>
    <mergeCell ref="C66:C67"/>
    <mergeCell ref="D66:D67"/>
    <mergeCell ref="E66:E67"/>
    <mergeCell ref="G66:G67"/>
    <mergeCell ref="H66:H67"/>
    <mergeCell ref="I66:I67"/>
    <mergeCell ref="B39:B40"/>
    <mergeCell ref="C39:C40"/>
    <mergeCell ref="D39:D40"/>
    <mergeCell ref="E39:E40"/>
    <mergeCell ref="G39:G40"/>
    <mergeCell ref="H39:H40"/>
    <mergeCell ref="B59:B60"/>
    <mergeCell ref="C59:C60"/>
    <mergeCell ref="D59:D60"/>
    <mergeCell ref="E59:E60"/>
    <mergeCell ref="G59:G60"/>
    <mergeCell ref="H59:H60"/>
    <mergeCell ref="B43:B44"/>
    <mergeCell ref="C43:C44"/>
    <mergeCell ref="H55:H56"/>
    <mergeCell ref="I55:I56"/>
    <mergeCell ref="B53:B54"/>
    <mergeCell ref="C53:C54"/>
    <mergeCell ref="D53:D54"/>
    <mergeCell ref="E53:E54"/>
    <mergeCell ref="G53:G54"/>
    <mergeCell ref="H53:H54"/>
    <mergeCell ref="F53:F54"/>
    <mergeCell ref="F55:F56"/>
    <mergeCell ref="B51:B52"/>
    <mergeCell ref="C51:C52"/>
    <mergeCell ref="D51:D52"/>
    <mergeCell ref="E51:E52"/>
    <mergeCell ref="G51:G52"/>
    <mergeCell ref="H51:H52"/>
    <mergeCell ref="I51:I52"/>
    <mergeCell ref="J51:J52"/>
    <mergeCell ref="K51:K52"/>
    <mergeCell ref="F51:F52"/>
    <mergeCell ref="B47:B48"/>
    <mergeCell ref="C47:C48"/>
    <mergeCell ref="D47:D48"/>
    <mergeCell ref="E47:E48"/>
    <mergeCell ref="G47:G48"/>
    <mergeCell ref="H47:H48"/>
    <mergeCell ref="I47:I48"/>
    <mergeCell ref="J47:J48"/>
    <mergeCell ref="K47:K48"/>
    <mergeCell ref="F47:F48"/>
    <mergeCell ref="E35:E36"/>
    <mergeCell ref="G35:G36"/>
    <mergeCell ref="H35:H36"/>
    <mergeCell ref="I35:I36"/>
    <mergeCell ref="J35:J36"/>
    <mergeCell ref="K35:K36"/>
    <mergeCell ref="F35:F36"/>
    <mergeCell ref="B45:B46"/>
    <mergeCell ref="C45:C46"/>
    <mergeCell ref="D45:D46"/>
    <mergeCell ref="E45:E46"/>
    <mergeCell ref="G45:G46"/>
    <mergeCell ref="H45:H46"/>
    <mergeCell ref="I45:I46"/>
    <mergeCell ref="J45:J46"/>
    <mergeCell ref="K45:K46"/>
    <mergeCell ref="F45:F46"/>
    <mergeCell ref="B37:B38"/>
    <mergeCell ref="C37:C38"/>
    <mergeCell ref="D37:D38"/>
    <mergeCell ref="E37:E38"/>
    <mergeCell ref="G37:G38"/>
    <mergeCell ref="H37:H38"/>
    <mergeCell ref="I37:I38"/>
    <mergeCell ref="K31:K32"/>
    <mergeCell ref="B33:B34"/>
    <mergeCell ref="C33:C34"/>
    <mergeCell ref="D33:D34"/>
    <mergeCell ref="E33:E34"/>
    <mergeCell ref="G33:G34"/>
    <mergeCell ref="H33:H34"/>
    <mergeCell ref="I33:I34"/>
    <mergeCell ref="B31:B32"/>
    <mergeCell ref="C31:C32"/>
    <mergeCell ref="D31:D32"/>
    <mergeCell ref="E31:E32"/>
    <mergeCell ref="G31:G32"/>
    <mergeCell ref="H31:H32"/>
    <mergeCell ref="J33:J34"/>
    <mergeCell ref="K33:K34"/>
    <mergeCell ref="K27:K28"/>
    <mergeCell ref="B29:B30"/>
    <mergeCell ref="C29:C30"/>
    <mergeCell ref="D29:D30"/>
    <mergeCell ref="E29:E30"/>
    <mergeCell ref="G29:G30"/>
    <mergeCell ref="H29:H30"/>
    <mergeCell ref="I29:I30"/>
    <mergeCell ref="J29:J30"/>
    <mergeCell ref="K29:K30"/>
    <mergeCell ref="K21:K22"/>
    <mergeCell ref="B25:B26"/>
    <mergeCell ref="C25:C26"/>
    <mergeCell ref="D25:D26"/>
    <mergeCell ref="E25:E26"/>
    <mergeCell ref="G25:G26"/>
    <mergeCell ref="H25:H26"/>
    <mergeCell ref="I25:I26"/>
    <mergeCell ref="B21:B22"/>
    <mergeCell ref="C21:C22"/>
    <mergeCell ref="D21:D22"/>
    <mergeCell ref="E21:E22"/>
    <mergeCell ref="G21:G22"/>
    <mergeCell ref="H21:H22"/>
    <mergeCell ref="J25:J26"/>
    <mergeCell ref="K25:K26"/>
    <mergeCell ref="H23:H24"/>
    <mergeCell ref="I23:I24"/>
    <mergeCell ref="J23:J24"/>
    <mergeCell ref="K23:K24"/>
    <mergeCell ref="K17:K18"/>
    <mergeCell ref="B19:B20"/>
    <mergeCell ref="C19:C20"/>
    <mergeCell ref="D19:D20"/>
    <mergeCell ref="E19:E20"/>
    <mergeCell ref="G19:G20"/>
    <mergeCell ref="H19:H20"/>
    <mergeCell ref="I19:I20"/>
    <mergeCell ref="J19:J20"/>
    <mergeCell ref="K19:K20"/>
    <mergeCell ref="I15:I16"/>
    <mergeCell ref="B41:B42"/>
    <mergeCell ref="C41:C42"/>
    <mergeCell ref="D41:D42"/>
    <mergeCell ref="E41:E42"/>
    <mergeCell ref="G41:G42"/>
    <mergeCell ref="H41:H42"/>
    <mergeCell ref="I17:I18"/>
    <mergeCell ref="J17:J18"/>
    <mergeCell ref="I21:I22"/>
    <mergeCell ref="J21:J22"/>
    <mergeCell ref="B27:B28"/>
    <mergeCell ref="C27:C28"/>
    <mergeCell ref="D27:D28"/>
    <mergeCell ref="E27:E28"/>
    <mergeCell ref="G27:G28"/>
    <mergeCell ref="H27:H28"/>
    <mergeCell ref="I27:I28"/>
    <mergeCell ref="J27:J28"/>
    <mergeCell ref="I31:I32"/>
    <mergeCell ref="J31:J32"/>
    <mergeCell ref="B35:B36"/>
    <mergeCell ref="C35:C36"/>
    <mergeCell ref="D35:D36"/>
    <mergeCell ref="J15:J16"/>
    <mergeCell ref="K15:K16"/>
    <mergeCell ref="B17:B18"/>
    <mergeCell ref="C17:C18"/>
    <mergeCell ref="D17:D18"/>
    <mergeCell ref="E17:E18"/>
    <mergeCell ref="G17:G18"/>
    <mergeCell ref="H17:H18"/>
    <mergeCell ref="B13:B14"/>
    <mergeCell ref="C13:C14"/>
    <mergeCell ref="D13:D14"/>
    <mergeCell ref="E13:E14"/>
    <mergeCell ref="G13:G14"/>
    <mergeCell ref="H13:H14"/>
    <mergeCell ref="I13:I14"/>
    <mergeCell ref="J13:J14"/>
    <mergeCell ref="K13:K14"/>
    <mergeCell ref="F13:F14"/>
    <mergeCell ref="B15:B16"/>
    <mergeCell ref="C15:C16"/>
    <mergeCell ref="D15:D16"/>
    <mergeCell ref="E15:E16"/>
    <mergeCell ref="G15:G16"/>
    <mergeCell ref="H15:H16"/>
    <mergeCell ref="B11:B12"/>
    <mergeCell ref="C11:C12"/>
    <mergeCell ref="D11:D12"/>
    <mergeCell ref="E11:E12"/>
    <mergeCell ref="G11:G12"/>
    <mergeCell ref="H11:H12"/>
    <mergeCell ref="I11:I12"/>
    <mergeCell ref="J11:J12"/>
    <mergeCell ref="K11:K12"/>
    <mergeCell ref="F11:F12"/>
    <mergeCell ref="A3:E3"/>
    <mergeCell ref="I7:I8"/>
    <mergeCell ref="J7:J8"/>
    <mergeCell ref="K7:K8"/>
    <mergeCell ref="B9:B10"/>
    <mergeCell ref="C9:C10"/>
    <mergeCell ref="D9:D10"/>
    <mergeCell ref="E9:E10"/>
    <mergeCell ref="G9:G10"/>
    <mergeCell ref="H9:H10"/>
    <mergeCell ref="I9:I10"/>
    <mergeCell ref="B7:B8"/>
    <mergeCell ref="C7:C8"/>
    <mergeCell ref="D7:D8"/>
    <mergeCell ref="E7:E8"/>
    <mergeCell ref="G7:G8"/>
    <mergeCell ref="H7:H8"/>
    <mergeCell ref="J9:J10"/>
    <mergeCell ref="K9:K10"/>
    <mergeCell ref="B5:E5"/>
    <mergeCell ref="B6:E6"/>
    <mergeCell ref="F7:F8"/>
    <mergeCell ref="F9:F10"/>
    <mergeCell ref="F3:K3"/>
  </mergeCells>
  <printOptions horizontalCentered="1"/>
  <pageMargins left="0.39370078740157483" right="0.39370078740157483" top="0.78740157480314965" bottom="0.78740157480314965" header="0.31496062992125984" footer="0.31496062992125984"/>
  <pageSetup paperSize="9" orientation="landscape" horizontalDpi="4294967293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7"/>
  <sheetViews>
    <sheetView zoomScale="115" zoomScaleNormal="115" zoomScaleSheetLayoutView="100" workbookViewId="0">
      <selection activeCell="A3" sqref="A3:K317"/>
    </sheetView>
  </sheetViews>
  <sheetFormatPr defaultRowHeight="14.25" x14ac:dyDescent="0.2"/>
  <cols>
    <col min="1" max="1" width="31.75" customWidth="1"/>
    <col min="2" max="2" width="7.625" customWidth="1"/>
    <col min="3" max="3" width="8.125" customWidth="1"/>
    <col min="4" max="4" width="7.5" customWidth="1"/>
    <col min="5" max="5" width="12.75" customWidth="1"/>
    <col min="6" max="10" width="9.75" customWidth="1"/>
    <col min="11" max="11" width="10.875" customWidth="1"/>
  </cols>
  <sheetData>
    <row r="1" spans="1:12" ht="24" x14ac:dyDescent="0.2">
      <c r="A1" s="33" t="s">
        <v>338</v>
      </c>
    </row>
    <row r="2" spans="1:12" ht="10.5" customHeight="1" x14ac:dyDescent="0.2"/>
    <row r="3" spans="1:12" ht="17.25" customHeight="1" x14ac:dyDescent="0.2">
      <c r="A3" s="314" t="s">
        <v>0</v>
      </c>
      <c r="B3" s="314"/>
      <c r="C3" s="314"/>
      <c r="D3" s="314"/>
      <c r="E3" s="314"/>
      <c r="F3" s="316" t="s">
        <v>1</v>
      </c>
      <c r="G3" s="317"/>
      <c r="H3" s="317"/>
      <c r="I3" s="317"/>
      <c r="J3" s="317"/>
      <c r="K3" s="318"/>
    </row>
    <row r="4" spans="1:12" ht="39" x14ac:dyDescent="0.2">
      <c r="A4" s="38" t="s">
        <v>192</v>
      </c>
      <c r="B4" s="38" t="s">
        <v>2</v>
      </c>
      <c r="C4" s="38" t="s">
        <v>193</v>
      </c>
      <c r="D4" s="38" t="s">
        <v>194</v>
      </c>
      <c r="E4" s="38" t="s">
        <v>195</v>
      </c>
      <c r="F4" s="140" t="s">
        <v>1014</v>
      </c>
      <c r="G4" s="38" t="s">
        <v>4</v>
      </c>
      <c r="H4" s="38" t="s">
        <v>5</v>
      </c>
      <c r="I4" s="38" t="s">
        <v>6</v>
      </c>
      <c r="J4" s="38" t="s">
        <v>7</v>
      </c>
      <c r="K4" s="38" t="s">
        <v>1016</v>
      </c>
    </row>
    <row r="5" spans="1:12" s="106" customFormat="1" ht="23.25" x14ac:dyDescent="0.25">
      <c r="A5" s="70" t="s">
        <v>339</v>
      </c>
      <c r="B5" s="254" t="s">
        <v>1385</v>
      </c>
      <c r="C5" s="255"/>
      <c r="D5" s="255"/>
      <c r="E5" s="256"/>
      <c r="F5" s="34"/>
      <c r="G5" s="34"/>
      <c r="H5" s="174">
        <f>SUM(H6,H148,H294,H309)</f>
        <v>2263690000</v>
      </c>
      <c r="I5" s="65">
        <f>SUM(I6,I148,I294,I309)</f>
        <v>129376500</v>
      </c>
      <c r="J5" s="65">
        <f>SUM(J6,J148,J294,J309)</f>
        <v>116249500</v>
      </c>
      <c r="K5" s="65">
        <f>SUM(K6,K148,K294,K309)</f>
        <v>2509316000</v>
      </c>
    </row>
    <row r="6" spans="1:12" s="106" customFormat="1" ht="23.25" x14ac:dyDescent="0.25">
      <c r="A6" s="14" t="s">
        <v>9</v>
      </c>
      <c r="B6" s="234" t="s">
        <v>1386</v>
      </c>
      <c r="C6" s="235"/>
      <c r="D6" s="235"/>
      <c r="E6" s="236"/>
      <c r="F6" s="68"/>
      <c r="G6" s="68"/>
      <c r="H6" s="45">
        <f>SUM(H7,H17,H27,H35,H43,H63,H67,H75,H83,H89,H101,H105,H111,H136)</f>
        <v>214655000</v>
      </c>
      <c r="I6" s="45">
        <f>SUM(I7,I17,I27,I35,I43,I63,I67,I75,I83,I89,I101,I105,I111,I136)</f>
        <v>102104500</v>
      </c>
      <c r="J6" s="45">
        <f>SUM(J7,J17,J27,J35,J43,J63,J67,J75,J83,J89,J101,J105,J111,J136)</f>
        <v>102504500</v>
      </c>
      <c r="K6" s="45">
        <f>SUM(K7,K17,K27,K35,K43,K63,K67,K75,K83,K89,K101,K105,K111,K136)</f>
        <v>419264000</v>
      </c>
    </row>
    <row r="7" spans="1:12" ht="19.5" x14ac:dyDescent="0.2">
      <c r="A7" s="22" t="s">
        <v>340</v>
      </c>
      <c r="B7" s="261"/>
      <c r="C7" s="261"/>
      <c r="D7" s="261"/>
      <c r="E7" s="261"/>
      <c r="F7" s="261" t="s">
        <v>11</v>
      </c>
      <c r="G7" s="261" t="s">
        <v>11</v>
      </c>
      <c r="H7" s="260">
        <f>SUM(H9:H16)</f>
        <v>10493000</v>
      </c>
      <c r="I7" s="260" t="s">
        <v>11</v>
      </c>
      <c r="J7" s="260" t="s">
        <v>11</v>
      </c>
      <c r="K7" s="260">
        <f>SUM(K9:K16)</f>
        <v>10493000</v>
      </c>
    </row>
    <row r="8" spans="1:12" ht="19.5" x14ac:dyDescent="0.2">
      <c r="A8" s="17" t="s">
        <v>341</v>
      </c>
      <c r="B8" s="261"/>
      <c r="C8" s="261"/>
      <c r="D8" s="261"/>
      <c r="E8" s="261"/>
      <c r="F8" s="261"/>
      <c r="G8" s="261"/>
      <c r="H8" s="260"/>
      <c r="I8" s="260"/>
      <c r="J8" s="260"/>
      <c r="K8" s="260"/>
    </row>
    <row r="9" spans="1:12" ht="19.5" x14ac:dyDescent="0.2">
      <c r="A9" s="19" t="s">
        <v>1305</v>
      </c>
      <c r="B9" s="252">
        <v>4.3</v>
      </c>
      <c r="C9" s="253">
        <v>1</v>
      </c>
      <c r="D9" s="253">
        <v>3</v>
      </c>
      <c r="E9" s="253" t="s">
        <v>51</v>
      </c>
      <c r="F9" s="329" t="s">
        <v>11</v>
      </c>
      <c r="G9" s="329" t="s">
        <v>11</v>
      </c>
      <c r="H9" s="250">
        <v>1620000</v>
      </c>
      <c r="I9" s="252" t="s">
        <v>11</v>
      </c>
      <c r="J9" s="252" t="s">
        <v>11</v>
      </c>
      <c r="K9" s="250">
        <v>1620000</v>
      </c>
    </row>
    <row r="10" spans="1:12" ht="39" x14ac:dyDescent="0.2">
      <c r="A10" s="18" t="s">
        <v>342</v>
      </c>
      <c r="B10" s="252"/>
      <c r="C10" s="253"/>
      <c r="D10" s="253"/>
      <c r="E10" s="253"/>
      <c r="F10" s="329"/>
      <c r="G10" s="329"/>
      <c r="H10" s="250"/>
      <c r="I10" s="252"/>
      <c r="J10" s="252"/>
      <c r="K10" s="250"/>
    </row>
    <row r="11" spans="1:12" ht="19.5" x14ac:dyDescent="0.2">
      <c r="A11" s="19" t="s">
        <v>1306</v>
      </c>
      <c r="B11" s="252">
        <v>4.3</v>
      </c>
      <c r="C11" s="253">
        <v>1</v>
      </c>
      <c r="D11" s="253">
        <v>3</v>
      </c>
      <c r="E11" s="253" t="s">
        <v>51</v>
      </c>
      <c r="F11" s="329" t="s">
        <v>11</v>
      </c>
      <c r="G11" s="329" t="s">
        <v>11</v>
      </c>
      <c r="H11" s="250">
        <v>1918000</v>
      </c>
      <c r="I11" s="252" t="s">
        <v>11</v>
      </c>
      <c r="J11" s="252" t="s">
        <v>11</v>
      </c>
      <c r="K11" s="250">
        <v>1918000</v>
      </c>
    </row>
    <row r="12" spans="1:12" ht="39" x14ac:dyDescent="0.2">
      <c r="A12" s="18" t="s">
        <v>343</v>
      </c>
      <c r="B12" s="252"/>
      <c r="C12" s="253"/>
      <c r="D12" s="253"/>
      <c r="E12" s="253"/>
      <c r="F12" s="329"/>
      <c r="G12" s="329"/>
      <c r="H12" s="250"/>
      <c r="I12" s="252"/>
      <c r="J12" s="252"/>
      <c r="K12" s="250"/>
    </row>
    <row r="13" spans="1:12" s="161" customFormat="1" ht="19.5" x14ac:dyDescent="0.4">
      <c r="A13" s="156" t="s">
        <v>1146</v>
      </c>
      <c r="B13" s="229">
        <v>5.5</v>
      </c>
      <c r="C13" s="230">
        <v>1</v>
      </c>
      <c r="D13" s="230">
        <v>2</v>
      </c>
      <c r="E13" s="230" t="s">
        <v>51</v>
      </c>
      <c r="F13" s="229" t="s">
        <v>11</v>
      </c>
      <c r="G13" s="229" t="s">
        <v>11</v>
      </c>
      <c r="H13" s="336">
        <v>1955000</v>
      </c>
      <c r="I13" s="336" t="s">
        <v>11</v>
      </c>
      <c r="J13" s="280" t="s">
        <v>11</v>
      </c>
      <c r="K13" s="278">
        <v>1955000</v>
      </c>
    </row>
    <row r="14" spans="1:12" s="161" customFormat="1" ht="58.5" x14ac:dyDescent="0.4">
      <c r="A14" s="122" t="s">
        <v>1245</v>
      </c>
      <c r="B14" s="229"/>
      <c r="C14" s="230"/>
      <c r="D14" s="230"/>
      <c r="E14" s="230"/>
      <c r="F14" s="229"/>
      <c r="G14" s="229"/>
      <c r="H14" s="337"/>
      <c r="I14" s="337"/>
      <c r="J14" s="281"/>
      <c r="K14" s="278"/>
      <c r="L14" s="172"/>
    </row>
    <row r="15" spans="1:12" ht="19.5" x14ac:dyDescent="0.2">
      <c r="A15" s="19" t="s">
        <v>1307</v>
      </c>
      <c r="B15" s="252">
        <v>4.3</v>
      </c>
      <c r="C15" s="253">
        <v>1</v>
      </c>
      <c r="D15" s="253">
        <v>3</v>
      </c>
      <c r="E15" s="253" t="s">
        <v>12</v>
      </c>
      <c r="F15" s="329" t="s">
        <v>11</v>
      </c>
      <c r="G15" s="329" t="s">
        <v>11</v>
      </c>
      <c r="H15" s="250">
        <v>5000000</v>
      </c>
      <c r="I15" s="253" t="s">
        <v>11</v>
      </c>
      <c r="J15" s="253" t="s">
        <v>11</v>
      </c>
      <c r="K15" s="251">
        <v>5000000</v>
      </c>
    </row>
    <row r="16" spans="1:12" ht="39" x14ac:dyDescent="0.2">
      <c r="A16" s="20" t="s">
        <v>344</v>
      </c>
      <c r="B16" s="252"/>
      <c r="C16" s="253"/>
      <c r="D16" s="253"/>
      <c r="E16" s="253"/>
      <c r="F16" s="329"/>
      <c r="G16" s="329"/>
      <c r="H16" s="250"/>
      <c r="I16" s="253"/>
      <c r="J16" s="253"/>
      <c r="K16" s="251"/>
    </row>
    <row r="17" spans="1:11" ht="19.5" x14ac:dyDescent="0.2">
      <c r="A17" s="22" t="s">
        <v>299</v>
      </c>
      <c r="B17" s="266"/>
      <c r="C17" s="262"/>
      <c r="D17" s="262"/>
      <c r="E17" s="262"/>
      <c r="F17" s="261" t="s">
        <v>11</v>
      </c>
      <c r="G17" s="261" t="s">
        <v>11</v>
      </c>
      <c r="H17" s="260">
        <f>SUM(H19:H26)</f>
        <v>10750000</v>
      </c>
      <c r="I17" s="260">
        <f>SUM(I19:I26)</f>
        <v>10750000</v>
      </c>
      <c r="J17" s="260">
        <f>SUM(J19:J26)</f>
        <v>10750000</v>
      </c>
      <c r="K17" s="260">
        <f>SUM(K19:K26)</f>
        <v>32250000</v>
      </c>
    </row>
    <row r="18" spans="1:11" ht="19.5" x14ac:dyDescent="0.2">
      <c r="A18" s="21" t="s">
        <v>345</v>
      </c>
      <c r="B18" s="266"/>
      <c r="C18" s="262"/>
      <c r="D18" s="262"/>
      <c r="E18" s="262"/>
      <c r="F18" s="261"/>
      <c r="G18" s="261"/>
      <c r="H18" s="260"/>
      <c r="I18" s="260"/>
      <c r="J18" s="260"/>
      <c r="K18" s="260"/>
    </row>
    <row r="19" spans="1:11" ht="19.5" x14ac:dyDescent="0.2">
      <c r="A19" s="19" t="s">
        <v>1387</v>
      </c>
      <c r="B19" s="252">
        <v>4.3</v>
      </c>
      <c r="C19" s="253">
        <v>1</v>
      </c>
      <c r="D19" s="253">
        <v>3</v>
      </c>
      <c r="E19" s="253" t="s">
        <v>214</v>
      </c>
      <c r="F19" s="329" t="s">
        <v>11</v>
      </c>
      <c r="G19" s="329" t="s">
        <v>11</v>
      </c>
      <c r="H19" s="251">
        <v>4000000</v>
      </c>
      <c r="I19" s="332">
        <v>4000000</v>
      </c>
      <c r="J19" s="332">
        <v>4000000</v>
      </c>
      <c r="K19" s="250">
        <f>SUM(H19:J19)</f>
        <v>12000000</v>
      </c>
    </row>
    <row r="20" spans="1:11" ht="49.5" customHeight="1" x14ac:dyDescent="0.2">
      <c r="A20" s="158" t="s">
        <v>346</v>
      </c>
      <c r="B20" s="252"/>
      <c r="C20" s="253"/>
      <c r="D20" s="253"/>
      <c r="E20" s="253"/>
      <c r="F20" s="329"/>
      <c r="G20" s="329"/>
      <c r="H20" s="251"/>
      <c r="I20" s="333"/>
      <c r="J20" s="333"/>
      <c r="K20" s="253"/>
    </row>
    <row r="21" spans="1:11" ht="20.25" customHeight="1" x14ac:dyDescent="0.2">
      <c r="A21" s="19" t="s">
        <v>1326</v>
      </c>
      <c r="B21" s="252">
        <v>4.3</v>
      </c>
      <c r="C21" s="253">
        <v>1</v>
      </c>
      <c r="D21" s="253">
        <v>3</v>
      </c>
      <c r="E21" s="253" t="s">
        <v>214</v>
      </c>
      <c r="F21" s="329" t="s">
        <v>11</v>
      </c>
      <c r="G21" s="329" t="s">
        <v>11</v>
      </c>
      <c r="H21" s="250">
        <v>3000000</v>
      </c>
      <c r="I21" s="250">
        <v>3000000</v>
      </c>
      <c r="J21" s="250">
        <v>3000000</v>
      </c>
      <c r="K21" s="250">
        <f>SUM(H21:J21)</f>
        <v>9000000</v>
      </c>
    </row>
    <row r="22" spans="1:11" ht="51" customHeight="1" x14ac:dyDescent="0.2">
      <c r="A22" s="191" t="s">
        <v>348</v>
      </c>
      <c r="B22" s="252"/>
      <c r="C22" s="253"/>
      <c r="D22" s="253"/>
      <c r="E22" s="253"/>
      <c r="F22" s="329"/>
      <c r="G22" s="329"/>
      <c r="H22" s="250"/>
      <c r="I22" s="250"/>
      <c r="J22" s="250"/>
      <c r="K22" s="253"/>
    </row>
    <row r="23" spans="1:11" ht="20.25" customHeight="1" x14ac:dyDescent="0.2">
      <c r="A23" s="19" t="s">
        <v>1328</v>
      </c>
      <c r="B23" s="252">
        <v>4.3</v>
      </c>
      <c r="C23" s="253">
        <v>1</v>
      </c>
      <c r="D23" s="253">
        <v>3</v>
      </c>
      <c r="E23" s="253" t="s">
        <v>214</v>
      </c>
      <c r="F23" s="308" t="s">
        <v>11</v>
      </c>
      <c r="G23" s="308" t="s">
        <v>11</v>
      </c>
      <c r="H23" s="250">
        <v>3000000</v>
      </c>
      <c r="I23" s="250">
        <v>3000000</v>
      </c>
      <c r="J23" s="250">
        <v>3000000</v>
      </c>
      <c r="K23" s="250">
        <f>SUM(H23:J23)</f>
        <v>9000000</v>
      </c>
    </row>
    <row r="24" spans="1:11" ht="48.75" customHeight="1" x14ac:dyDescent="0.2">
      <c r="A24" s="191" t="s">
        <v>349</v>
      </c>
      <c r="B24" s="252"/>
      <c r="C24" s="253"/>
      <c r="D24" s="253"/>
      <c r="E24" s="253"/>
      <c r="F24" s="308"/>
      <c r="G24" s="308"/>
      <c r="H24" s="250"/>
      <c r="I24" s="250"/>
      <c r="J24" s="250"/>
      <c r="K24" s="253"/>
    </row>
    <row r="25" spans="1:11" ht="20.25" customHeight="1" x14ac:dyDescent="0.2">
      <c r="A25" s="19" t="s">
        <v>1336</v>
      </c>
      <c r="B25" s="263">
        <v>4.4000000000000004</v>
      </c>
      <c r="C25" s="263">
        <v>1</v>
      </c>
      <c r="D25" s="263">
        <v>3</v>
      </c>
      <c r="E25" s="269" t="s">
        <v>214</v>
      </c>
      <c r="F25" s="263" t="s">
        <v>11</v>
      </c>
      <c r="G25" s="263" t="s">
        <v>11</v>
      </c>
      <c r="H25" s="244">
        <v>750000</v>
      </c>
      <c r="I25" s="244">
        <v>750000</v>
      </c>
      <c r="J25" s="244">
        <v>750000</v>
      </c>
      <c r="K25" s="244">
        <f>SUM(H25:J25)</f>
        <v>2250000</v>
      </c>
    </row>
    <row r="26" spans="1:11" ht="51" customHeight="1" x14ac:dyDescent="0.2">
      <c r="A26" s="80" t="s">
        <v>1170</v>
      </c>
      <c r="B26" s="263"/>
      <c r="C26" s="263"/>
      <c r="D26" s="263"/>
      <c r="E26" s="270"/>
      <c r="F26" s="263"/>
      <c r="G26" s="263"/>
      <c r="H26" s="244"/>
      <c r="I26" s="244"/>
      <c r="J26" s="244"/>
      <c r="K26" s="263"/>
    </row>
    <row r="27" spans="1:11" ht="19.5" x14ac:dyDescent="0.2">
      <c r="A27" s="22" t="s">
        <v>303</v>
      </c>
      <c r="B27" s="261"/>
      <c r="C27" s="247"/>
      <c r="D27" s="247"/>
      <c r="E27" s="247"/>
      <c r="F27" s="247" t="s">
        <v>11</v>
      </c>
      <c r="G27" s="247" t="s">
        <v>11</v>
      </c>
      <c r="H27" s="260">
        <f>SUM(H29:H34)</f>
        <v>3064000</v>
      </c>
      <c r="I27" s="260">
        <f>SUM(I29:I34)</f>
        <v>3064000</v>
      </c>
      <c r="J27" s="260">
        <f>SUM(J29:J34)</f>
        <v>3064000</v>
      </c>
      <c r="K27" s="260">
        <f>SUM(K29:K34)</f>
        <v>9192000</v>
      </c>
    </row>
    <row r="28" spans="1:11" ht="19.5" x14ac:dyDescent="0.2">
      <c r="A28" s="21" t="s">
        <v>350</v>
      </c>
      <c r="B28" s="261"/>
      <c r="C28" s="247"/>
      <c r="D28" s="247"/>
      <c r="E28" s="247"/>
      <c r="F28" s="247"/>
      <c r="G28" s="247"/>
      <c r="H28" s="247"/>
      <c r="I28" s="247"/>
      <c r="J28" s="247"/>
      <c r="K28" s="247"/>
    </row>
    <row r="29" spans="1:11" ht="23.25" customHeight="1" x14ac:dyDescent="0.2">
      <c r="A29" s="19" t="s">
        <v>1337</v>
      </c>
      <c r="B29" s="252">
        <v>4.0999999999999996</v>
      </c>
      <c r="C29" s="253">
        <v>1</v>
      </c>
      <c r="D29" s="253">
        <v>3</v>
      </c>
      <c r="E29" s="253" t="s">
        <v>214</v>
      </c>
      <c r="F29" s="308" t="s">
        <v>11</v>
      </c>
      <c r="G29" s="308" t="s">
        <v>11</v>
      </c>
      <c r="H29" s="250">
        <v>1240000</v>
      </c>
      <c r="I29" s="250">
        <v>1240000</v>
      </c>
      <c r="J29" s="250">
        <v>1240000</v>
      </c>
      <c r="K29" s="250">
        <f>SUM(H29:J29)</f>
        <v>3720000</v>
      </c>
    </row>
    <row r="30" spans="1:11" ht="44.25" customHeight="1" x14ac:dyDescent="0.2">
      <c r="A30" s="191" t="s">
        <v>1373</v>
      </c>
      <c r="B30" s="252"/>
      <c r="C30" s="253"/>
      <c r="D30" s="253"/>
      <c r="E30" s="253"/>
      <c r="F30" s="308"/>
      <c r="G30" s="308"/>
      <c r="H30" s="250"/>
      <c r="I30" s="250"/>
      <c r="J30" s="250"/>
      <c r="K30" s="253"/>
    </row>
    <row r="31" spans="1:11" ht="24" customHeight="1" x14ac:dyDescent="0.2">
      <c r="A31" s="19" t="s">
        <v>1338</v>
      </c>
      <c r="B31" s="252">
        <v>4.0999999999999996</v>
      </c>
      <c r="C31" s="253">
        <v>1</v>
      </c>
      <c r="D31" s="253">
        <v>3</v>
      </c>
      <c r="E31" s="253" t="s">
        <v>214</v>
      </c>
      <c r="F31" s="308" t="s">
        <v>11</v>
      </c>
      <c r="G31" s="308" t="s">
        <v>11</v>
      </c>
      <c r="H31" s="250">
        <v>1274000</v>
      </c>
      <c r="I31" s="250">
        <v>1274000</v>
      </c>
      <c r="J31" s="250">
        <v>1274000</v>
      </c>
      <c r="K31" s="250">
        <f>SUM(H31:J31)</f>
        <v>3822000</v>
      </c>
    </row>
    <row r="32" spans="1:11" ht="42" customHeight="1" x14ac:dyDescent="0.2">
      <c r="A32" s="158" t="s">
        <v>351</v>
      </c>
      <c r="B32" s="252"/>
      <c r="C32" s="253"/>
      <c r="D32" s="253"/>
      <c r="E32" s="253"/>
      <c r="F32" s="308"/>
      <c r="G32" s="308"/>
      <c r="H32" s="250"/>
      <c r="I32" s="250"/>
      <c r="J32" s="250"/>
      <c r="K32" s="253"/>
    </row>
    <row r="33" spans="1:11" ht="18.75" customHeight="1" x14ac:dyDescent="0.2">
      <c r="A33" s="19" t="s">
        <v>1339</v>
      </c>
      <c r="B33" s="252">
        <v>4.0999999999999996</v>
      </c>
      <c r="C33" s="253">
        <v>1</v>
      </c>
      <c r="D33" s="253">
        <v>3</v>
      </c>
      <c r="E33" s="253" t="s">
        <v>214</v>
      </c>
      <c r="F33" s="308" t="s">
        <v>11</v>
      </c>
      <c r="G33" s="308" t="s">
        <v>11</v>
      </c>
      <c r="H33" s="250">
        <v>550000</v>
      </c>
      <c r="I33" s="250">
        <v>550000</v>
      </c>
      <c r="J33" s="250">
        <v>550000</v>
      </c>
      <c r="K33" s="250">
        <f>SUM(H33:J33)</f>
        <v>1650000</v>
      </c>
    </row>
    <row r="34" spans="1:11" ht="44.25" customHeight="1" x14ac:dyDescent="0.2">
      <c r="A34" s="191" t="s">
        <v>1374</v>
      </c>
      <c r="B34" s="252"/>
      <c r="C34" s="253"/>
      <c r="D34" s="253"/>
      <c r="E34" s="253"/>
      <c r="F34" s="308"/>
      <c r="G34" s="308"/>
      <c r="H34" s="250"/>
      <c r="I34" s="250"/>
      <c r="J34" s="250"/>
      <c r="K34" s="253"/>
    </row>
    <row r="35" spans="1:11" ht="19.5" x14ac:dyDescent="0.2">
      <c r="A35" s="22" t="s">
        <v>22</v>
      </c>
      <c r="B35" s="266"/>
      <c r="C35" s="262"/>
      <c r="D35" s="262"/>
      <c r="E35" s="262"/>
      <c r="F35" s="247" t="s">
        <v>11</v>
      </c>
      <c r="G35" s="247" t="s">
        <v>11</v>
      </c>
      <c r="H35" s="260">
        <v>7000000</v>
      </c>
      <c r="I35" s="260">
        <v>7000000</v>
      </c>
      <c r="J35" s="260">
        <v>7000000</v>
      </c>
      <c r="K35" s="260">
        <f>SUM(H35:J35)</f>
        <v>21000000</v>
      </c>
    </row>
    <row r="36" spans="1:11" ht="39" x14ac:dyDescent="0.2">
      <c r="A36" s="21" t="s">
        <v>352</v>
      </c>
      <c r="B36" s="266"/>
      <c r="C36" s="262"/>
      <c r="D36" s="262"/>
      <c r="E36" s="262"/>
      <c r="F36" s="247"/>
      <c r="G36" s="247"/>
      <c r="H36" s="260"/>
      <c r="I36" s="260"/>
      <c r="J36" s="260"/>
      <c r="K36" s="247"/>
    </row>
    <row r="37" spans="1:11" ht="21" customHeight="1" x14ac:dyDescent="0.2">
      <c r="A37" s="19" t="s">
        <v>1341</v>
      </c>
      <c r="B37" s="252">
        <v>4.5999999999999996</v>
      </c>
      <c r="C37" s="253">
        <v>1</v>
      </c>
      <c r="D37" s="253">
        <v>3</v>
      </c>
      <c r="E37" s="253" t="s">
        <v>214</v>
      </c>
      <c r="F37" s="308" t="s">
        <v>11</v>
      </c>
      <c r="G37" s="308" t="s">
        <v>11</v>
      </c>
      <c r="H37" s="250">
        <v>3000000</v>
      </c>
      <c r="I37" s="250">
        <v>3000000</v>
      </c>
      <c r="J37" s="250">
        <v>3000000</v>
      </c>
      <c r="K37" s="250">
        <f>SUM(H37:J37)</f>
        <v>9000000</v>
      </c>
    </row>
    <row r="38" spans="1:11" ht="42.75" customHeight="1" x14ac:dyDescent="0.2">
      <c r="A38" s="18" t="s">
        <v>1375</v>
      </c>
      <c r="B38" s="252"/>
      <c r="C38" s="253"/>
      <c r="D38" s="253"/>
      <c r="E38" s="253"/>
      <c r="F38" s="308"/>
      <c r="G38" s="308"/>
      <c r="H38" s="250"/>
      <c r="I38" s="250"/>
      <c r="J38" s="250"/>
      <c r="K38" s="253"/>
    </row>
    <row r="39" spans="1:11" ht="19.5" x14ac:dyDescent="0.2">
      <c r="A39" s="24" t="s">
        <v>1343</v>
      </c>
      <c r="B39" s="263">
        <v>4.5999999999999996</v>
      </c>
      <c r="C39" s="264">
        <v>1</v>
      </c>
      <c r="D39" s="264">
        <v>3</v>
      </c>
      <c r="E39" s="264" t="s">
        <v>214</v>
      </c>
      <c r="F39" s="315" t="s">
        <v>11</v>
      </c>
      <c r="G39" s="315" t="s">
        <v>11</v>
      </c>
      <c r="H39" s="243">
        <v>1000000</v>
      </c>
      <c r="I39" s="243">
        <v>1000000</v>
      </c>
      <c r="J39" s="243">
        <v>1000000</v>
      </c>
      <c r="K39" s="243">
        <f>SUM(H39:J39)</f>
        <v>3000000</v>
      </c>
    </row>
    <row r="40" spans="1:11" ht="54" customHeight="1" x14ac:dyDescent="0.2">
      <c r="A40" s="28" t="s">
        <v>353</v>
      </c>
      <c r="B40" s="263"/>
      <c r="C40" s="264"/>
      <c r="D40" s="264"/>
      <c r="E40" s="264"/>
      <c r="F40" s="315"/>
      <c r="G40" s="315"/>
      <c r="H40" s="243"/>
      <c r="I40" s="243"/>
      <c r="J40" s="243"/>
      <c r="K40" s="264"/>
    </row>
    <row r="41" spans="1:11" ht="18.75" customHeight="1" x14ac:dyDescent="0.2">
      <c r="A41" s="19" t="s">
        <v>1344</v>
      </c>
      <c r="B41" s="252">
        <v>4.5999999999999996</v>
      </c>
      <c r="C41" s="253">
        <v>1</v>
      </c>
      <c r="D41" s="253">
        <v>3</v>
      </c>
      <c r="E41" s="253" t="s">
        <v>214</v>
      </c>
      <c r="F41" s="308" t="s">
        <v>11</v>
      </c>
      <c r="G41" s="308" t="s">
        <v>11</v>
      </c>
      <c r="H41" s="250">
        <v>3000000</v>
      </c>
      <c r="I41" s="250">
        <v>3000000</v>
      </c>
      <c r="J41" s="250">
        <v>3000000</v>
      </c>
      <c r="K41" s="250">
        <f>SUM(H41:J41)</f>
        <v>9000000</v>
      </c>
    </row>
    <row r="42" spans="1:11" ht="46.5" customHeight="1" x14ac:dyDescent="0.2">
      <c r="A42" s="18" t="s">
        <v>354</v>
      </c>
      <c r="B42" s="252"/>
      <c r="C42" s="253"/>
      <c r="D42" s="253"/>
      <c r="E42" s="253"/>
      <c r="F42" s="308"/>
      <c r="G42" s="308"/>
      <c r="H42" s="250"/>
      <c r="I42" s="250"/>
      <c r="J42" s="250"/>
      <c r="K42" s="253"/>
    </row>
    <row r="43" spans="1:11" ht="19.5" x14ac:dyDescent="0.2">
      <c r="A43" s="22" t="s">
        <v>355</v>
      </c>
      <c r="B43" s="261"/>
      <c r="C43" s="247"/>
      <c r="D43" s="247"/>
      <c r="E43" s="247"/>
      <c r="F43" s="247" t="s">
        <v>11</v>
      </c>
      <c r="G43" s="247" t="s">
        <v>11</v>
      </c>
      <c r="H43" s="260">
        <f>SUM(H45:H62)</f>
        <v>88200000</v>
      </c>
      <c r="I43" s="260">
        <f>SUM(I45:I62)</f>
        <v>43200000</v>
      </c>
      <c r="J43" s="260">
        <f>SUM(J45:J62)</f>
        <v>43600000</v>
      </c>
      <c r="K43" s="260">
        <f>SUM(K45:K62)</f>
        <v>175000000</v>
      </c>
    </row>
    <row r="44" spans="1:11" ht="39" x14ac:dyDescent="0.2">
      <c r="A44" s="21" t="s">
        <v>1089</v>
      </c>
      <c r="B44" s="261"/>
      <c r="C44" s="247"/>
      <c r="D44" s="247"/>
      <c r="E44" s="247"/>
      <c r="F44" s="247"/>
      <c r="G44" s="247"/>
      <c r="H44" s="247"/>
      <c r="I44" s="247"/>
      <c r="J44" s="247"/>
      <c r="K44" s="247"/>
    </row>
    <row r="45" spans="1:11" ht="19.5" x14ac:dyDescent="0.2">
      <c r="A45" s="19" t="s">
        <v>1102</v>
      </c>
      <c r="B45" s="252">
        <v>4.2</v>
      </c>
      <c r="C45" s="253">
        <v>1</v>
      </c>
      <c r="D45" s="253">
        <v>3</v>
      </c>
      <c r="E45" s="253" t="s">
        <v>18</v>
      </c>
      <c r="F45" s="308" t="s">
        <v>11</v>
      </c>
      <c r="G45" s="308" t="s">
        <v>11</v>
      </c>
      <c r="H45" s="250">
        <v>3100000</v>
      </c>
      <c r="I45" s="250">
        <v>3100000</v>
      </c>
      <c r="J45" s="250">
        <v>3500000</v>
      </c>
      <c r="K45" s="250">
        <f>SUM(H45:J45)</f>
        <v>9700000</v>
      </c>
    </row>
    <row r="46" spans="1:11" ht="19.5" x14ac:dyDescent="0.2">
      <c r="A46" s="20" t="s">
        <v>356</v>
      </c>
      <c r="B46" s="252"/>
      <c r="C46" s="253"/>
      <c r="D46" s="253"/>
      <c r="E46" s="253"/>
      <c r="F46" s="308"/>
      <c r="G46" s="308"/>
      <c r="H46" s="250"/>
      <c r="I46" s="250"/>
      <c r="J46" s="250"/>
      <c r="K46" s="253"/>
    </row>
    <row r="47" spans="1:11" s="161" customFormat="1" ht="19.5" x14ac:dyDescent="0.4">
      <c r="A47" s="209" t="s">
        <v>1103</v>
      </c>
      <c r="B47" s="229">
        <v>4.3</v>
      </c>
      <c r="C47" s="230">
        <v>1</v>
      </c>
      <c r="D47" s="230">
        <v>3</v>
      </c>
      <c r="E47" s="229" t="s">
        <v>18</v>
      </c>
      <c r="F47" s="229" t="s">
        <v>11</v>
      </c>
      <c r="G47" s="229" t="s">
        <v>11</v>
      </c>
      <c r="H47" s="278">
        <v>3100000</v>
      </c>
      <c r="I47" s="277">
        <v>3100000</v>
      </c>
      <c r="J47" s="277">
        <v>3100000</v>
      </c>
      <c r="K47" s="277">
        <v>9300000</v>
      </c>
    </row>
    <row r="48" spans="1:11" s="161" customFormat="1" ht="19.5" x14ac:dyDescent="0.4">
      <c r="A48" s="155" t="s">
        <v>1094</v>
      </c>
      <c r="B48" s="229"/>
      <c r="C48" s="230"/>
      <c r="D48" s="230"/>
      <c r="E48" s="229"/>
      <c r="F48" s="229"/>
      <c r="G48" s="229"/>
      <c r="H48" s="278"/>
      <c r="I48" s="277"/>
      <c r="J48" s="277"/>
      <c r="K48" s="277"/>
    </row>
    <row r="49" spans="1:11" s="161" customFormat="1" ht="19.5" x14ac:dyDescent="0.4">
      <c r="A49" s="209" t="s">
        <v>1230</v>
      </c>
      <c r="B49" s="229">
        <v>4.3</v>
      </c>
      <c r="C49" s="230">
        <v>1</v>
      </c>
      <c r="D49" s="230">
        <v>3</v>
      </c>
      <c r="E49" s="229" t="s">
        <v>18</v>
      </c>
      <c r="F49" s="229" t="s">
        <v>11</v>
      </c>
      <c r="G49" s="229" t="s">
        <v>11</v>
      </c>
      <c r="H49" s="278">
        <v>5000000</v>
      </c>
      <c r="I49" s="277">
        <v>5000000</v>
      </c>
      <c r="J49" s="277">
        <v>5000000</v>
      </c>
      <c r="K49" s="277">
        <v>15000000</v>
      </c>
    </row>
    <row r="50" spans="1:11" s="161" customFormat="1" ht="39" x14ac:dyDescent="0.4">
      <c r="A50" s="155" t="s">
        <v>1093</v>
      </c>
      <c r="B50" s="229"/>
      <c r="C50" s="230"/>
      <c r="D50" s="230"/>
      <c r="E50" s="229"/>
      <c r="F50" s="229"/>
      <c r="G50" s="229"/>
      <c r="H50" s="278"/>
      <c r="I50" s="277"/>
      <c r="J50" s="277"/>
      <c r="K50" s="277"/>
    </row>
    <row r="51" spans="1:11" ht="29.25" customHeight="1" x14ac:dyDescent="0.2">
      <c r="A51" s="37" t="s">
        <v>1233</v>
      </c>
      <c r="B51" s="252">
        <v>4.2</v>
      </c>
      <c r="C51" s="253">
        <v>1</v>
      </c>
      <c r="D51" s="253">
        <v>3</v>
      </c>
      <c r="E51" s="253" t="s">
        <v>214</v>
      </c>
      <c r="F51" s="308" t="s">
        <v>11</v>
      </c>
      <c r="G51" s="308" t="s">
        <v>11</v>
      </c>
      <c r="H51" s="250">
        <v>2500000</v>
      </c>
      <c r="I51" s="250">
        <v>2500000</v>
      </c>
      <c r="J51" s="250">
        <v>2500000</v>
      </c>
      <c r="K51" s="250">
        <f>SUM(H51:J51)</f>
        <v>7500000</v>
      </c>
    </row>
    <row r="52" spans="1:11" ht="39" customHeight="1" x14ac:dyDescent="0.2">
      <c r="A52" s="158" t="s">
        <v>1394</v>
      </c>
      <c r="B52" s="252"/>
      <c r="C52" s="253"/>
      <c r="D52" s="253"/>
      <c r="E52" s="253"/>
      <c r="F52" s="308"/>
      <c r="G52" s="308"/>
      <c r="H52" s="250"/>
      <c r="I52" s="250"/>
      <c r="J52" s="250"/>
      <c r="K52" s="253"/>
    </row>
    <row r="53" spans="1:11" ht="15" customHeight="1" x14ac:dyDescent="0.2">
      <c r="A53" s="19" t="s">
        <v>1235</v>
      </c>
      <c r="B53" s="252">
        <v>4.2</v>
      </c>
      <c r="C53" s="253">
        <v>1</v>
      </c>
      <c r="D53" s="253">
        <v>3</v>
      </c>
      <c r="E53" s="253" t="s">
        <v>214</v>
      </c>
      <c r="F53" s="308" t="s">
        <v>11</v>
      </c>
      <c r="G53" s="308" t="s">
        <v>11</v>
      </c>
      <c r="H53" s="250">
        <v>5000000</v>
      </c>
      <c r="I53" s="250">
        <v>5000000</v>
      </c>
      <c r="J53" s="250">
        <v>5000000</v>
      </c>
      <c r="K53" s="250">
        <f>SUM(H53:J53)</f>
        <v>15000000</v>
      </c>
    </row>
    <row r="54" spans="1:11" ht="39" x14ac:dyDescent="0.2">
      <c r="A54" s="20" t="s">
        <v>357</v>
      </c>
      <c r="B54" s="252"/>
      <c r="C54" s="253"/>
      <c r="D54" s="253"/>
      <c r="E54" s="253"/>
      <c r="F54" s="308"/>
      <c r="G54" s="308"/>
      <c r="H54" s="250"/>
      <c r="I54" s="250"/>
      <c r="J54" s="250"/>
      <c r="K54" s="253"/>
    </row>
    <row r="55" spans="1:11" ht="20.25" customHeight="1" x14ac:dyDescent="0.2">
      <c r="A55" s="19" t="s">
        <v>1388</v>
      </c>
      <c r="B55" s="252">
        <v>4.2</v>
      </c>
      <c r="C55" s="253">
        <v>1</v>
      </c>
      <c r="D55" s="253">
        <v>3</v>
      </c>
      <c r="E55" s="253" t="s">
        <v>214</v>
      </c>
      <c r="F55" s="308" t="s">
        <v>11</v>
      </c>
      <c r="G55" s="308" t="s">
        <v>11</v>
      </c>
      <c r="H55" s="250">
        <v>13000000</v>
      </c>
      <c r="I55" s="250">
        <v>13000000</v>
      </c>
      <c r="J55" s="250">
        <v>13000000</v>
      </c>
      <c r="K55" s="250">
        <f>SUM(H55:J55)</f>
        <v>39000000</v>
      </c>
    </row>
    <row r="56" spans="1:11" ht="47.25" customHeight="1" x14ac:dyDescent="0.2">
      <c r="A56" s="20" t="s">
        <v>358</v>
      </c>
      <c r="B56" s="252"/>
      <c r="C56" s="253"/>
      <c r="D56" s="253"/>
      <c r="E56" s="253"/>
      <c r="F56" s="308"/>
      <c r="G56" s="308"/>
      <c r="H56" s="250"/>
      <c r="I56" s="250"/>
      <c r="J56" s="250"/>
      <c r="K56" s="253"/>
    </row>
    <row r="57" spans="1:11" ht="19.5" x14ac:dyDescent="0.2">
      <c r="A57" s="37" t="s">
        <v>1389</v>
      </c>
      <c r="B57" s="252">
        <v>4.2</v>
      </c>
      <c r="C57" s="253">
        <v>1</v>
      </c>
      <c r="D57" s="253">
        <v>3</v>
      </c>
      <c r="E57" s="253" t="s">
        <v>359</v>
      </c>
      <c r="F57" s="308" t="s">
        <v>11</v>
      </c>
      <c r="G57" s="308" t="s">
        <v>11</v>
      </c>
      <c r="H57" s="250">
        <v>11500000</v>
      </c>
      <c r="I57" s="250">
        <v>11500000</v>
      </c>
      <c r="J57" s="250">
        <v>11500000</v>
      </c>
      <c r="K57" s="250">
        <f>SUM(H57:J57)</f>
        <v>34500000</v>
      </c>
    </row>
    <row r="58" spans="1:11" ht="57" customHeight="1" x14ac:dyDescent="0.2">
      <c r="A58" s="20" t="s">
        <v>1392</v>
      </c>
      <c r="B58" s="252"/>
      <c r="C58" s="253"/>
      <c r="D58" s="253"/>
      <c r="E58" s="253"/>
      <c r="F58" s="308"/>
      <c r="G58" s="308"/>
      <c r="H58" s="250"/>
      <c r="I58" s="250"/>
      <c r="J58" s="250"/>
      <c r="K58" s="253"/>
    </row>
    <row r="59" spans="1:11" ht="19.5" customHeight="1" x14ac:dyDescent="0.2">
      <c r="A59" s="37" t="s">
        <v>1390</v>
      </c>
      <c r="B59" s="252">
        <v>4.2</v>
      </c>
      <c r="C59" s="253">
        <v>1</v>
      </c>
      <c r="D59" s="253">
        <v>3</v>
      </c>
      <c r="E59" s="253" t="s">
        <v>359</v>
      </c>
      <c r="F59" s="308" t="s">
        <v>11</v>
      </c>
      <c r="G59" s="308" t="s">
        <v>11</v>
      </c>
      <c r="H59" s="250">
        <v>15000000</v>
      </c>
      <c r="I59" s="253" t="s">
        <v>11</v>
      </c>
      <c r="J59" s="253" t="s">
        <v>11</v>
      </c>
      <c r="K59" s="250">
        <f>SUM(H59:J59)</f>
        <v>15000000</v>
      </c>
    </row>
    <row r="60" spans="1:11" ht="46.5" customHeight="1" x14ac:dyDescent="0.2">
      <c r="A60" s="20" t="s">
        <v>1393</v>
      </c>
      <c r="B60" s="252"/>
      <c r="C60" s="253"/>
      <c r="D60" s="253"/>
      <c r="E60" s="253"/>
      <c r="F60" s="308"/>
      <c r="G60" s="308"/>
      <c r="H60" s="250"/>
      <c r="I60" s="253"/>
      <c r="J60" s="253"/>
      <c r="K60" s="253"/>
    </row>
    <row r="61" spans="1:11" s="157" customFormat="1" ht="19.5" customHeight="1" x14ac:dyDescent="0.2">
      <c r="A61" s="209" t="s">
        <v>1391</v>
      </c>
      <c r="B61" s="229">
        <v>4.3</v>
      </c>
      <c r="C61" s="230">
        <v>1</v>
      </c>
      <c r="D61" s="230">
        <v>3</v>
      </c>
      <c r="E61" s="253" t="s">
        <v>359</v>
      </c>
      <c r="F61" s="229" t="s">
        <v>11</v>
      </c>
      <c r="G61" s="229" t="s">
        <v>11</v>
      </c>
      <c r="H61" s="277">
        <v>30000000</v>
      </c>
      <c r="I61" s="229" t="s">
        <v>11</v>
      </c>
      <c r="J61" s="229" t="s">
        <v>11</v>
      </c>
      <c r="K61" s="277">
        <v>30000000</v>
      </c>
    </row>
    <row r="62" spans="1:11" s="157" customFormat="1" ht="56.25" customHeight="1" x14ac:dyDescent="0.2">
      <c r="A62" s="155" t="s">
        <v>1091</v>
      </c>
      <c r="B62" s="229"/>
      <c r="C62" s="230"/>
      <c r="D62" s="230"/>
      <c r="E62" s="253"/>
      <c r="F62" s="229"/>
      <c r="G62" s="229"/>
      <c r="H62" s="277"/>
      <c r="I62" s="229"/>
      <c r="J62" s="229"/>
      <c r="K62" s="277"/>
    </row>
    <row r="63" spans="1:11" ht="19.5" x14ac:dyDescent="0.2">
      <c r="A63" s="22" t="s">
        <v>325</v>
      </c>
      <c r="B63" s="261"/>
      <c r="C63" s="247"/>
      <c r="D63" s="247"/>
      <c r="E63" s="247"/>
      <c r="F63" s="247" t="s">
        <v>11</v>
      </c>
      <c r="G63" s="247" t="s">
        <v>11</v>
      </c>
      <c r="H63" s="260">
        <f>SUM(H65:H66)</f>
        <v>600000</v>
      </c>
      <c r="I63" s="260">
        <f>SUM(I65:I66)</f>
        <v>600000</v>
      </c>
      <c r="J63" s="260">
        <f>SUM(J65:J66)</f>
        <v>600000</v>
      </c>
      <c r="K63" s="260">
        <f>SUM(K65:K66)</f>
        <v>1800000</v>
      </c>
    </row>
    <row r="64" spans="1:11" ht="19.5" x14ac:dyDescent="0.2">
      <c r="A64" s="21" t="s">
        <v>360</v>
      </c>
      <c r="B64" s="261"/>
      <c r="C64" s="247"/>
      <c r="D64" s="247"/>
      <c r="E64" s="247"/>
      <c r="F64" s="247"/>
      <c r="G64" s="247"/>
      <c r="H64" s="247"/>
      <c r="I64" s="247"/>
      <c r="J64" s="247"/>
      <c r="K64" s="247"/>
    </row>
    <row r="65" spans="1:11" ht="19.5" x14ac:dyDescent="0.2">
      <c r="A65" s="19" t="s">
        <v>1360</v>
      </c>
      <c r="B65" s="252">
        <v>4.2</v>
      </c>
      <c r="C65" s="253">
        <v>1</v>
      </c>
      <c r="D65" s="253">
        <v>3</v>
      </c>
      <c r="E65" s="253" t="s">
        <v>221</v>
      </c>
      <c r="F65" s="308" t="s">
        <v>11</v>
      </c>
      <c r="G65" s="308" t="s">
        <v>11</v>
      </c>
      <c r="H65" s="251">
        <v>600000</v>
      </c>
      <c r="I65" s="251">
        <v>600000</v>
      </c>
      <c r="J65" s="251">
        <v>600000</v>
      </c>
      <c r="K65" s="251">
        <f>SUM(H65:J65)</f>
        <v>1800000</v>
      </c>
    </row>
    <row r="66" spans="1:11" ht="39" x14ac:dyDescent="0.2">
      <c r="A66" s="18" t="s">
        <v>361</v>
      </c>
      <c r="B66" s="252"/>
      <c r="C66" s="253"/>
      <c r="D66" s="253"/>
      <c r="E66" s="253"/>
      <c r="F66" s="308"/>
      <c r="G66" s="308"/>
      <c r="H66" s="251"/>
      <c r="I66" s="251"/>
      <c r="J66" s="251"/>
      <c r="K66" s="252"/>
    </row>
    <row r="67" spans="1:11" ht="19.5" x14ac:dyDescent="0.2">
      <c r="A67" s="22" t="s">
        <v>362</v>
      </c>
      <c r="B67" s="261"/>
      <c r="C67" s="261"/>
      <c r="D67" s="261"/>
      <c r="E67" s="261"/>
      <c r="F67" s="247" t="s">
        <v>11</v>
      </c>
      <c r="G67" s="247" t="s">
        <v>11</v>
      </c>
      <c r="H67" s="265">
        <f>SUM(H69:H74)</f>
        <v>7200000</v>
      </c>
      <c r="I67" s="265">
        <f>SUM(I69:I74)</f>
        <v>7200000</v>
      </c>
      <c r="J67" s="265">
        <f>SUM(J69:J74)</f>
        <v>7200000</v>
      </c>
      <c r="K67" s="265">
        <f>SUM(K69:K74)</f>
        <v>21600000</v>
      </c>
    </row>
    <row r="68" spans="1:11" ht="39" x14ac:dyDescent="0.2">
      <c r="A68" s="21" t="s">
        <v>363</v>
      </c>
      <c r="B68" s="261"/>
      <c r="C68" s="261"/>
      <c r="D68" s="261"/>
      <c r="E68" s="261"/>
      <c r="F68" s="247"/>
      <c r="G68" s="247"/>
      <c r="H68" s="261"/>
      <c r="I68" s="261"/>
      <c r="J68" s="261"/>
      <c r="K68" s="261"/>
    </row>
    <row r="69" spans="1:11" ht="19.5" x14ac:dyDescent="0.2">
      <c r="A69" s="24" t="s">
        <v>1086</v>
      </c>
      <c r="B69" s="263">
        <v>4.4000000000000004</v>
      </c>
      <c r="C69" s="264">
        <v>1</v>
      </c>
      <c r="D69" s="264">
        <v>3</v>
      </c>
      <c r="E69" s="264" t="s">
        <v>214</v>
      </c>
      <c r="F69" s="315" t="s">
        <v>11</v>
      </c>
      <c r="G69" s="315" t="s">
        <v>11</v>
      </c>
      <c r="H69" s="243">
        <v>3200000</v>
      </c>
      <c r="I69" s="243">
        <v>3200000</v>
      </c>
      <c r="J69" s="243">
        <v>3200000</v>
      </c>
      <c r="K69" s="243">
        <f>SUM(H69:J69)</f>
        <v>9600000</v>
      </c>
    </row>
    <row r="70" spans="1:11" ht="58.5" x14ac:dyDescent="0.2">
      <c r="A70" s="28" t="s">
        <v>364</v>
      </c>
      <c r="B70" s="263"/>
      <c r="C70" s="264"/>
      <c r="D70" s="264"/>
      <c r="E70" s="264"/>
      <c r="F70" s="315"/>
      <c r="G70" s="315"/>
      <c r="H70" s="243"/>
      <c r="I70" s="243"/>
      <c r="J70" s="243"/>
      <c r="K70" s="264"/>
    </row>
    <row r="71" spans="1:11" ht="18" customHeight="1" x14ac:dyDescent="0.2">
      <c r="A71" s="24" t="s">
        <v>1087</v>
      </c>
      <c r="B71" s="263">
        <v>4.4000000000000004</v>
      </c>
      <c r="C71" s="263">
        <v>1</v>
      </c>
      <c r="D71" s="263">
        <v>3</v>
      </c>
      <c r="E71" s="264" t="s">
        <v>214</v>
      </c>
      <c r="F71" s="315" t="s">
        <v>11</v>
      </c>
      <c r="G71" s="315" t="s">
        <v>11</v>
      </c>
      <c r="H71" s="244">
        <v>2500000</v>
      </c>
      <c r="I71" s="244">
        <v>2500000</v>
      </c>
      <c r="J71" s="244">
        <v>2500000</v>
      </c>
      <c r="K71" s="244">
        <f>SUM(H71:J71)</f>
        <v>7500000</v>
      </c>
    </row>
    <row r="72" spans="1:11" ht="46.5" customHeight="1" x14ac:dyDescent="0.2">
      <c r="A72" s="25" t="s">
        <v>1376</v>
      </c>
      <c r="B72" s="263"/>
      <c r="C72" s="263"/>
      <c r="D72" s="263"/>
      <c r="E72" s="264"/>
      <c r="F72" s="315"/>
      <c r="G72" s="315"/>
      <c r="H72" s="244"/>
      <c r="I72" s="244"/>
      <c r="J72" s="244"/>
      <c r="K72" s="263"/>
    </row>
    <row r="73" spans="1:11" ht="27" customHeight="1" x14ac:dyDescent="0.2">
      <c r="A73" s="24" t="s">
        <v>1088</v>
      </c>
      <c r="B73" s="263">
        <v>4.4000000000000004</v>
      </c>
      <c r="C73" s="263">
        <v>1</v>
      </c>
      <c r="D73" s="263">
        <v>3</v>
      </c>
      <c r="E73" s="264" t="s">
        <v>214</v>
      </c>
      <c r="F73" s="315" t="s">
        <v>11</v>
      </c>
      <c r="G73" s="315" t="s">
        <v>11</v>
      </c>
      <c r="H73" s="244">
        <v>1500000</v>
      </c>
      <c r="I73" s="244">
        <v>1500000</v>
      </c>
      <c r="J73" s="244">
        <v>1500000</v>
      </c>
      <c r="K73" s="244">
        <f>SUM(H73:J73)</f>
        <v>4500000</v>
      </c>
    </row>
    <row r="74" spans="1:11" ht="36" customHeight="1" x14ac:dyDescent="0.2">
      <c r="A74" s="25" t="s">
        <v>365</v>
      </c>
      <c r="B74" s="263"/>
      <c r="C74" s="263"/>
      <c r="D74" s="263"/>
      <c r="E74" s="264"/>
      <c r="F74" s="315"/>
      <c r="G74" s="315"/>
      <c r="H74" s="244"/>
      <c r="I74" s="244"/>
      <c r="J74" s="244"/>
      <c r="K74" s="263"/>
    </row>
    <row r="75" spans="1:11" ht="19.5" x14ac:dyDescent="0.2">
      <c r="A75" s="22" t="s">
        <v>137</v>
      </c>
      <c r="B75" s="261"/>
      <c r="C75" s="247"/>
      <c r="D75" s="247"/>
      <c r="E75" s="261"/>
      <c r="F75" s="266" t="s">
        <v>11</v>
      </c>
      <c r="G75" s="266" t="s">
        <v>11</v>
      </c>
      <c r="H75" s="260">
        <f>SUM(H77:H82)</f>
        <v>13750000</v>
      </c>
      <c r="I75" s="260">
        <f>SUM(I77:I82)</f>
        <v>3750000</v>
      </c>
      <c r="J75" s="260">
        <f>SUM(J77:J82)</f>
        <v>3750000</v>
      </c>
      <c r="K75" s="260">
        <f>SUM(K77:K82)</f>
        <v>21250000</v>
      </c>
    </row>
    <row r="76" spans="1:11" ht="39" x14ac:dyDescent="0.2">
      <c r="A76" s="21" t="s">
        <v>366</v>
      </c>
      <c r="B76" s="261"/>
      <c r="C76" s="247"/>
      <c r="D76" s="247"/>
      <c r="E76" s="261"/>
      <c r="F76" s="266"/>
      <c r="G76" s="266"/>
      <c r="H76" s="260"/>
      <c r="I76" s="260"/>
      <c r="J76" s="260"/>
      <c r="K76" s="260"/>
    </row>
    <row r="77" spans="1:11" ht="18.75" customHeight="1" x14ac:dyDescent="0.2">
      <c r="A77" s="19" t="s">
        <v>1395</v>
      </c>
      <c r="B77" s="252">
        <v>4.5</v>
      </c>
      <c r="C77" s="253">
        <v>1</v>
      </c>
      <c r="D77" s="253">
        <v>3</v>
      </c>
      <c r="E77" s="253" t="s">
        <v>214</v>
      </c>
      <c r="F77" s="252" t="s">
        <v>11</v>
      </c>
      <c r="G77" s="252" t="s">
        <v>11</v>
      </c>
      <c r="H77" s="251">
        <v>1800000</v>
      </c>
      <c r="I77" s="251">
        <v>1800000</v>
      </c>
      <c r="J77" s="251">
        <v>1800000</v>
      </c>
      <c r="K77" s="251">
        <f>SUM(H77:J77)</f>
        <v>5400000</v>
      </c>
    </row>
    <row r="78" spans="1:11" ht="51" customHeight="1" x14ac:dyDescent="0.2">
      <c r="A78" s="20" t="s">
        <v>367</v>
      </c>
      <c r="B78" s="252"/>
      <c r="C78" s="253"/>
      <c r="D78" s="253"/>
      <c r="E78" s="253"/>
      <c r="F78" s="252"/>
      <c r="G78" s="252"/>
      <c r="H78" s="251"/>
      <c r="I78" s="251"/>
      <c r="J78" s="251"/>
      <c r="K78" s="252"/>
    </row>
    <row r="79" spans="1:11" ht="21.75" customHeight="1" x14ac:dyDescent="0.2">
      <c r="A79" s="19" t="s">
        <v>1396</v>
      </c>
      <c r="B79" s="252">
        <v>4.5</v>
      </c>
      <c r="C79" s="253">
        <v>1</v>
      </c>
      <c r="D79" s="253">
        <v>3</v>
      </c>
      <c r="E79" s="253" t="s">
        <v>214</v>
      </c>
      <c r="F79" s="252" t="s">
        <v>11</v>
      </c>
      <c r="G79" s="252" t="s">
        <v>11</v>
      </c>
      <c r="H79" s="251">
        <v>1950000</v>
      </c>
      <c r="I79" s="251">
        <v>1950000</v>
      </c>
      <c r="J79" s="251">
        <v>1950000</v>
      </c>
      <c r="K79" s="251">
        <f>SUM(H79:J79)</f>
        <v>5850000</v>
      </c>
    </row>
    <row r="80" spans="1:11" ht="48.75" customHeight="1" x14ac:dyDescent="0.2">
      <c r="A80" s="20" t="s">
        <v>368</v>
      </c>
      <c r="B80" s="252"/>
      <c r="C80" s="253"/>
      <c r="D80" s="253"/>
      <c r="E80" s="253"/>
      <c r="F80" s="252"/>
      <c r="G80" s="252"/>
      <c r="H80" s="251"/>
      <c r="I80" s="251"/>
      <c r="J80" s="251"/>
      <c r="K80" s="252"/>
    </row>
    <row r="81" spans="1:11" ht="19.5" x14ac:dyDescent="0.2">
      <c r="A81" s="19" t="s">
        <v>1072</v>
      </c>
      <c r="B81" s="252">
        <v>4.5</v>
      </c>
      <c r="C81" s="253">
        <v>1</v>
      </c>
      <c r="D81" s="253">
        <v>3</v>
      </c>
      <c r="E81" s="253" t="s">
        <v>370</v>
      </c>
      <c r="F81" s="252" t="s">
        <v>11</v>
      </c>
      <c r="G81" s="252" t="s">
        <v>11</v>
      </c>
      <c r="H81" s="250">
        <v>10000000</v>
      </c>
      <c r="I81" s="253" t="s">
        <v>11</v>
      </c>
      <c r="J81" s="253" t="s">
        <v>11</v>
      </c>
      <c r="K81" s="250">
        <v>10000000</v>
      </c>
    </row>
    <row r="82" spans="1:11" ht="48" customHeight="1" x14ac:dyDescent="0.2">
      <c r="A82" s="20" t="s">
        <v>369</v>
      </c>
      <c r="B82" s="252"/>
      <c r="C82" s="253"/>
      <c r="D82" s="253"/>
      <c r="E82" s="253"/>
      <c r="F82" s="252"/>
      <c r="G82" s="252"/>
      <c r="H82" s="250"/>
      <c r="I82" s="253"/>
      <c r="J82" s="253"/>
      <c r="K82" s="250"/>
    </row>
    <row r="83" spans="1:11" ht="19.5" x14ac:dyDescent="0.2">
      <c r="A83" s="22" t="s">
        <v>371</v>
      </c>
      <c r="B83" s="261"/>
      <c r="C83" s="247"/>
      <c r="D83" s="247"/>
      <c r="E83" s="261"/>
      <c r="F83" s="266" t="s">
        <v>11</v>
      </c>
      <c r="G83" s="266" t="s">
        <v>11</v>
      </c>
      <c r="H83" s="265">
        <f>SUM(H85:H88)</f>
        <v>4240500</v>
      </c>
      <c r="I83" s="265">
        <f>SUM(I85:I88)</f>
        <v>4240500</v>
      </c>
      <c r="J83" s="265">
        <f>SUM(J85:J88)</f>
        <v>4240500</v>
      </c>
      <c r="K83" s="265">
        <f>SUM(K85:K88)</f>
        <v>12721500</v>
      </c>
    </row>
    <row r="84" spans="1:11" ht="39" x14ac:dyDescent="0.2">
      <c r="A84" s="21" t="s">
        <v>1090</v>
      </c>
      <c r="B84" s="261"/>
      <c r="C84" s="247"/>
      <c r="D84" s="247"/>
      <c r="E84" s="261"/>
      <c r="F84" s="266"/>
      <c r="G84" s="266"/>
      <c r="H84" s="265"/>
      <c r="I84" s="265"/>
      <c r="J84" s="265"/>
      <c r="K84" s="265"/>
    </row>
    <row r="85" spans="1:11" ht="18" customHeight="1" x14ac:dyDescent="0.2">
      <c r="A85" s="19" t="s">
        <v>1286</v>
      </c>
      <c r="B85" s="252">
        <v>4.7</v>
      </c>
      <c r="C85" s="253">
        <v>1</v>
      </c>
      <c r="D85" s="253">
        <v>3</v>
      </c>
      <c r="E85" s="253" t="s">
        <v>214</v>
      </c>
      <c r="F85" s="252" t="s">
        <v>11</v>
      </c>
      <c r="G85" s="252" t="s">
        <v>11</v>
      </c>
      <c r="H85" s="251">
        <v>1090500</v>
      </c>
      <c r="I85" s="251">
        <v>1090500</v>
      </c>
      <c r="J85" s="251">
        <v>1090500</v>
      </c>
      <c r="K85" s="251">
        <f>SUM(H85:J85)</f>
        <v>3271500</v>
      </c>
    </row>
    <row r="86" spans="1:11" ht="48" customHeight="1" x14ac:dyDescent="0.2">
      <c r="A86" s="158" t="s">
        <v>372</v>
      </c>
      <c r="B86" s="252"/>
      <c r="C86" s="253"/>
      <c r="D86" s="253"/>
      <c r="E86" s="253"/>
      <c r="F86" s="252"/>
      <c r="G86" s="252"/>
      <c r="H86" s="251"/>
      <c r="I86" s="251"/>
      <c r="J86" s="251"/>
      <c r="K86" s="252"/>
    </row>
    <row r="87" spans="1:11" ht="17.25" customHeight="1" x14ac:dyDescent="0.2">
      <c r="A87" s="37" t="s">
        <v>1287</v>
      </c>
      <c r="B87" s="252">
        <v>4.7</v>
      </c>
      <c r="C87" s="253">
        <v>1</v>
      </c>
      <c r="D87" s="253">
        <v>3</v>
      </c>
      <c r="E87" s="253" t="s">
        <v>214</v>
      </c>
      <c r="F87" s="252" t="s">
        <v>11</v>
      </c>
      <c r="G87" s="252" t="s">
        <v>11</v>
      </c>
      <c r="H87" s="251">
        <v>3150000</v>
      </c>
      <c r="I87" s="251">
        <v>3150000</v>
      </c>
      <c r="J87" s="251">
        <v>3150000</v>
      </c>
      <c r="K87" s="251">
        <f>SUM(H87:J87)</f>
        <v>9450000</v>
      </c>
    </row>
    <row r="88" spans="1:11" ht="50.25" customHeight="1" x14ac:dyDescent="0.2">
      <c r="A88" s="158" t="s">
        <v>1378</v>
      </c>
      <c r="B88" s="252"/>
      <c r="C88" s="253"/>
      <c r="D88" s="253"/>
      <c r="E88" s="253"/>
      <c r="F88" s="252"/>
      <c r="G88" s="252"/>
      <c r="H88" s="251"/>
      <c r="I88" s="251"/>
      <c r="J88" s="251"/>
      <c r="K88" s="252"/>
    </row>
    <row r="89" spans="1:11" s="97" customFormat="1" ht="19.5" x14ac:dyDescent="0.2">
      <c r="A89" s="82" t="s">
        <v>57</v>
      </c>
      <c r="B89" s="218"/>
      <c r="C89" s="219">
        <v>1</v>
      </c>
      <c r="D89" s="219">
        <v>3</v>
      </c>
      <c r="E89" s="219"/>
      <c r="F89" s="218" t="s">
        <v>11</v>
      </c>
      <c r="G89" s="218" t="s">
        <v>11</v>
      </c>
      <c r="H89" s="267">
        <f>SUM(H91:H100)</f>
        <v>18800000</v>
      </c>
      <c r="I89" s="267">
        <f>SUM(I91:I100)</f>
        <v>18800000</v>
      </c>
      <c r="J89" s="267">
        <f>SUM(J91:J100)</f>
        <v>18800000</v>
      </c>
      <c r="K89" s="267">
        <f>SUM(K91:K100)</f>
        <v>56400000</v>
      </c>
    </row>
    <row r="90" spans="1:11" s="97" customFormat="1" ht="17.25" customHeight="1" x14ac:dyDescent="0.2">
      <c r="A90" s="84" t="s">
        <v>1377</v>
      </c>
      <c r="B90" s="218"/>
      <c r="C90" s="219"/>
      <c r="D90" s="219"/>
      <c r="E90" s="219"/>
      <c r="F90" s="218"/>
      <c r="G90" s="218"/>
      <c r="H90" s="267"/>
      <c r="I90" s="267"/>
      <c r="J90" s="267"/>
      <c r="K90" s="267"/>
    </row>
    <row r="91" spans="1:11" ht="19.5" customHeight="1" x14ac:dyDescent="0.2">
      <c r="A91" s="23" t="s">
        <v>1187</v>
      </c>
      <c r="B91" s="252">
        <v>4.3</v>
      </c>
      <c r="C91" s="253">
        <v>1</v>
      </c>
      <c r="D91" s="253">
        <v>3</v>
      </c>
      <c r="E91" s="253" t="s">
        <v>214</v>
      </c>
      <c r="F91" s="252" t="s">
        <v>11</v>
      </c>
      <c r="G91" s="252" t="s">
        <v>11</v>
      </c>
      <c r="H91" s="251">
        <v>3500000</v>
      </c>
      <c r="I91" s="251">
        <v>3500000</v>
      </c>
      <c r="J91" s="251">
        <v>3500000</v>
      </c>
      <c r="K91" s="251">
        <v>10500000</v>
      </c>
    </row>
    <row r="92" spans="1:11" ht="51.75" customHeight="1" x14ac:dyDescent="0.2">
      <c r="A92" s="191" t="s">
        <v>373</v>
      </c>
      <c r="B92" s="252"/>
      <c r="C92" s="253"/>
      <c r="D92" s="253"/>
      <c r="E92" s="253"/>
      <c r="F92" s="252"/>
      <c r="G92" s="252"/>
      <c r="H92" s="251"/>
      <c r="I92" s="251"/>
      <c r="J92" s="251"/>
      <c r="K92" s="251"/>
    </row>
    <row r="93" spans="1:11" ht="21" customHeight="1" x14ac:dyDescent="0.2">
      <c r="A93" s="23" t="s">
        <v>1188</v>
      </c>
      <c r="B93" s="252">
        <v>4.3</v>
      </c>
      <c r="C93" s="253">
        <v>1</v>
      </c>
      <c r="D93" s="253">
        <v>3</v>
      </c>
      <c r="E93" s="253" t="s">
        <v>214</v>
      </c>
      <c r="F93" s="252" t="s">
        <v>11</v>
      </c>
      <c r="G93" s="252" t="s">
        <v>11</v>
      </c>
      <c r="H93" s="251">
        <v>3500000</v>
      </c>
      <c r="I93" s="251">
        <v>3500000</v>
      </c>
      <c r="J93" s="251">
        <v>3500000</v>
      </c>
      <c r="K93" s="251">
        <v>10500000</v>
      </c>
    </row>
    <row r="94" spans="1:11" ht="50.25" customHeight="1" x14ac:dyDescent="0.2">
      <c r="A94" s="191" t="s">
        <v>1174</v>
      </c>
      <c r="B94" s="252"/>
      <c r="C94" s="253"/>
      <c r="D94" s="253"/>
      <c r="E94" s="253"/>
      <c r="F94" s="252"/>
      <c r="G94" s="252"/>
      <c r="H94" s="251"/>
      <c r="I94" s="251"/>
      <c r="J94" s="251"/>
      <c r="K94" s="251"/>
    </row>
    <row r="95" spans="1:11" ht="24.75" customHeight="1" x14ac:dyDescent="0.2">
      <c r="A95" s="23" t="s">
        <v>1189</v>
      </c>
      <c r="B95" s="252">
        <v>4.3</v>
      </c>
      <c r="C95" s="253">
        <v>1</v>
      </c>
      <c r="D95" s="253">
        <v>3</v>
      </c>
      <c r="E95" s="253" t="s">
        <v>214</v>
      </c>
      <c r="F95" s="252" t="s">
        <v>11</v>
      </c>
      <c r="G95" s="252" t="s">
        <v>11</v>
      </c>
      <c r="H95" s="251">
        <v>3500000</v>
      </c>
      <c r="I95" s="251">
        <v>3500000</v>
      </c>
      <c r="J95" s="251">
        <v>3500000</v>
      </c>
      <c r="K95" s="251">
        <v>10500000</v>
      </c>
    </row>
    <row r="96" spans="1:11" ht="48" customHeight="1" x14ac:dyDescent="0.2">
      <c r="A96" s="191" t="s">
        <v>1173</v>
      </c>
      <c r="B96" s="252"/>
      <c r="C96" s="253"/>
      <c r="D96" s="253"/>
      <c r="E96" s="253"/>
      <c r="F96" s="252"/>
      <c r="G96" s="252"/>
      <c r="H96" s="251"/>
      <c r="I96" s="251"/>
      <c r="J96" s="251"/>
      <c r="K96" s="251"/>
    </row>
    <row r="97" spans="1:11" ht="25.5" customHeight="1" x14ac:dyDescent="0.2">
      <c r="A97" s="23" t="s">
        <v>1190</v>
      </c>
      <c r="B97" s="252">
        <v>4.3</v>
      </c>
      <c r="C97" s="253">
        <v>1</v>
      </c>
      <c r="D97" s="253">
        <v>3</v>
      </c>
      <c r="E97" s="253" t="s">
        <v>214</v>
      </c>
      <c r="F97" s="252" t="s">
        <v>11</v>
      </c>
      <c r="G97" s="252" t="s">
        <v>11</v>
      </c>
      <c r="H97" s="251">
        <v>3000000</v>
      </c>
      <c r="I97" s="251">
        <v>3000000</v>
      </c>
      <c r="J97" s="251">
        <v>3000000</v>
      </c>
      <c r="K97" s="251">
        <v>9000000</v>
      </c>
    </row>
    <row r="98" spans="1:11" ht="41.25" customHeight="1" x14ac:dyDescent="0.2">
      <c r="A98" s="191" t="s">
        <v>374</v>
      </c>
      <c r="B98" s="252"/>
      <c r="C98" s="253"/>
      <c r="D98" s="253"/>
      <c r="E98" s="253"/>
      <c r="F98" s="252"/>
      <c r="G98" s="252"/>
      <c r="H98" s="251"/>
      <c r="I98" s="251"/>
      <c r="J98" s="251"/>
      <c r="K98" s="251"/>
    </row>
    <row r="99" spans="1:11" s="161" customFormat="1" ht="19.5" x14ac:dyDescent="0.4">
      <c r="A99" s="23" t="s">
        <v>1191</v>
      </c>
      <c r="B99" s="229">
        <v>4.3</v>
      </c>
      <c r="C99" s="230">
        <v>1</v>
      </c>
      <c r="D99" s="230">
        <v>3</v>
      </c>
      <c r="E99" s="229" t="s">
        <v>18</v>
      </c>
      <c r="F99" s="229"/>
      <c r="G99" s="229"/>
      <c r="H99" s="278">
        <v>5300000</v>
      </c>
      <c r="I99" s="277">
        <v>5300000</v>
      </c>
      <c r="J99" s="277">
        <v>5300000</v>
      </c>
      <c r="K99" s="277">
        <v>15900000</v>
      </c>
    </row>
    <row r="100" spans="1:11" s="161" customFormat="1" ht="23.25" customHeight="1" x14ac:dyDescent="0.4">
      <c r="A100" s="155" t="s">
        <v>1172</v>
      </c>
      <c r="B100" s="229"/>
      <c r="C100" s="230"/>
      <c r="D100" s="230"/>
      <c r="E100" s="229"/>
      <c r="F100" s="229"/>
      <c r="G100" s="229"/>
      <c r="H100" s="278"/>
      <c r="I100" s="277"/>
      <c r="J100" s="277"/>
      <c r="K100" s="277"/>
    </row>
    <row r="101" spans="1:11" s="97" customFormat="1" ht="17.25" customHeight="1" x14ac:dyDescent="0.2">
      <c r="A101" s="82" t="s">
        <v>151</v>
      </c>
      <c r="B101" s="218"/>
      <c r="C101" s="219"/>
      <c r="D101" s="219"/>
      <c r="E101" s="219"/>
      <c r="F101" s="218" t="s">
        <v>11</v>
      </c>
      <c r="G101" s="218" t="s">
        <v>11</v>
      </c>
      <c r="H101" s="267">
        <v>3500000</v>
      </c>
      <c r="I101" s="267">
        <v>3500000</v>
      </c>
      <c r="J101" s="267">
        <v>3500000</v>
      </c>
      <c r="K101" s="267">
        <v>10500000</v>
      </c>
    </row>
    <row r="102" spans="1:11" s="97" customFormat="1" ht="39" x14ac:dyDescent="0.2">
      <c r="A102" s="85" t="s">
        <v>1096</v>
      </c>
      <c r="B102" s="218"/>
      <c r="C102" s="219"/>
      <c r="D102" s="219"/>
      <c r="E102" s="219"/>
      <c r="F102" s="218"/>
      <c r="G102" s="218"/>
      <c r="H102" s="267"/>
      <c r="I102" s="267"/>
      <c r="J102" s="267"/>
      <c r="K102" s="267"/>
    </row>
    <row r="103" spans="1:11" s="157" customFormat="1" ht="32.25" customHeight="1" x14ac:dyDescent="0.2">
      <c r="A103" s="156" t="s">
        <v>1095</v>
      </c>
      <c r="B103" s="229">
        <v>4.0999999999999996</v>
      </c>
      <c r="C103" s="230">
        <v>1</v>
      </c>
      <c r="D103" s="230">
        <v>3</v>
      </c>
      <c r="E103" s="230" t="s">
        <v>214</v>
      </c>
      <c r="F103" s="229" t="s">
        <v>11</v>
      </c>
      <c r="G103" s="229" t="s">
        <v>11</v>
      </c>
      <c r="H103" s="277">
        <v>3500000</v>
      </c>
      <c r="I103" s="277">
        <v>3500000</v>
      </c>
      <c r="J103" s="277">
        <v>3500000</v>
      </c>
      <c r="K103" s="277">
        <v>10500000</v>
      </c>
    </row>
    <row r="104" spans="1:11" s="157" customFormat="1" ht="36" customHeight="1" x14ac:dyDescent="0.2">
      <c r="A104" s="122" t="s">
        <v>1175</v>
      </c>
      <c r="B104" s="229"/>
      <c r="C104" s="230"/>
      <c r="D104" s="230"/>
      <c r="E104" s="230"/>
      <c r="F104" s="229"/>
      <c r="G104" s="229"/>
      <c r="H104" s="277"/>
      <c r="I104" s="277"/>
      <c r="J104" s="277"/>
      <c r="K104" s="277"/>
    </row>
    <row r="105" spans="1:11" s="97" customFormat="1" ht="19.5" x14ac:dyDescent="0.2">
      <c r="A105" s="82" t="s">
        <v>67</v>
      </c>
      <c r="B105" s="221"/>
      <c r="C105" s="219"/>
      <c r="D105" s="219"/>
      <c r="E105" s="219"/>
      <c r="F105" s="218" t="s">
        <v>11</v>
      </c>
      <c r="G105" s="218" t="s">
        <v>11</v>
      </c>
      <c r="H105" s="267">
        <v>3400000</v>
      </c>
      <c r="I105" s="221" t="s">
        <v>11</v>
      </c>
      <c r="J105" s="221" t="s">
        <v>11</v>
      </c>
      <c r="K105" s="267">
        <v>3400000</v>
      </c>
    </row>
    <row r="106" spans="1:11" s="97" customFormat="1" ht="50.25" customHeight="1" x14ac:dyDescent="0.2">
      <c r="A106" s="85" t="s">
        <v>375</v>
      </c>
      <c r="B106" s="221"/>
      <c r="C106" s="219"/>
      <c r="D106" s="219"/>
      <c r="E106" s="219"/>
      <c r="F106" s="218"/>
      <c r="G106" s="218"/>
      <c r="H106" s="267"/>
      <c r="I106" s="221"/>
      <c r="J106" s="221"/>
      <c r="K106" s="267"/>
    </row>
    <row r="107" spans="1:11" ht="19.5" x14ac:dyDescent="0.2">
      <c r="A107" s="23" t="s">
        <v>882</v>
      </c>
      <c r="B107" s="252">
        <v>4.0999999999999996</v>
      </c>
      <c r="C107" s="253">
        <v>1</v>
      </c>
      <c r="D107" s="253">
        <v>3</v>
      </c>
      <c r="E107" s="253" t="s">
        <v>376</v>
      </c>
      <c r="F107" s="252" t="s">
        <v>11</v>
      </c>
      <c r="G107" s="252" t="s">
        <v>11</v>
      </c>
      <c r="H107" s="251">
        <v>3000000</v>
      </c>
      <c r="I107" s="252" t="s">
        <v>11</v>
      </c>
      <c r="J107" s="252" t="s">
        <v>11</v>
      </c>
      <c r="K107" s="251">
        <v>3000000</v>
      </c>
    </row>
    <row r="108" spans="1:11" ht="19.5" x14ac:dyDescent="0.2">
      <c r="A108" s="18" t="s">
        <v>1176</v>
      </c>
      <c r="B108" s="252"/>
      <c r="C108" s="253"/>
      <c r="D108" s="253"/>
      <c r="E108" s="253"/>
      <c r="F108" s="252"/>
      <c r="G108" s="252"/>
      <c r="H108" s="251"/>
      <c r="I108" s="252"/>
      <c r="J108" s="252"/>
      <c r="K108" s="251"/>
    </row>
    <row r="109" spans="1:11" ht="19.5" x14ac:dyDescent="0.2">
      <c r="A109" s="23" t="s">
        <v>883</v>
      </c>
      <c r="B109" s="252">
        <v>4.0999999999999996</v>
      </c>
      <c r="C109" s="253">
        <v>1</v>
      </c>
      <c r="D109" s="253">
        <v>3</v>
      </c>
      <c r="E109" s="253" t="s">
        <v>376</v>
      </c>
      <c r="F109" s="252" t="s">
        <v>11</v>
      </c>
      <c r="G109" s="252" t="s">
        <v>11</v>
      </c>
      <c r="H109" s="251">
        <v>400000</v>
      </c>
      <c r="I109" s="252" t="s">
        <v>11</v>
      </c>
      <c r="J109" s="252" t="s">
        <v>11</v>
      </c>
      <c r="K109" s="251">
        <v>400000</v>
      </c>
    </row>
    <row r="110" spans="1:11" ht="19.5" x14ac:dyDescent="0.2">
      <c r="A110" s="18" t="s">
        <v>1177</v>
      </c>
      <c r="B110" s="252"/>
      <c r="C110" s="253"/>
      <c r="D110" s="253"/>
      <c r="E110" s="253"/>
      <c r="F110" s="252"/>
      <c r="G110" s="252"/>
      <c r="H110" s="251"/>
      <c r="I110" s="252"/>
      <c r="J110" s="252"/>
      <c r="K110" s="251"/>
    </row>
    <row r="111" spans="1:11" s="83" customFormat="1" ht="19.5" x14ac:dyDescent="0.4">
      <c r="A111" s="82" t="s">
        <v>75</v>
      </c>
      <c r="B111" s="218"/>
      <c r="C111" s="219"/>
      <c r="D111" s="219"/>
      <c r="E111" s="218"/>
      <c r="F111" s="218" t="s">
        <v>11</v>
      </c>
      <c r="G111" s="218" t="s">
        <v>11</v>
      </c>
      <c r="H111" s="220">
        <f>SUM(H113:H135)</f>
        <v>18117500</v>
      </c>
      <c r="I111" s="220">
        <f>SUM(I113:I135)</f>
        <v>0</v>
      </c>
      <c r="J111" s="220">
        <f>SUM(J113:J135)</f>
        <v>0</v>
      </c>
      <c r="K111" s="220">
        <f>SUM(K113:K135)</f>
        <v>18117500</v>
      </c>
    </row>
    <row r="112" spans="1:11" s="83" customFormat="1" ht="39" x14ac:dyDescent="0.4">
      <c r="A112" s="85" t="s">
        <v>1092</v>
      </c>
      <c r="B112" s="218"/>
      <c r="C112" s="219"/>
      <c r="D112" s="219"/>
      <c r="E112" s="218"/>
      <c r="F112" s="218"/>
      <c r="G112" s="218"/>
      <c r="H112" s="220"/>
      <c r="I112" s="220"/>
      <c r="J112" s="220"/>
      <c r="K112" s="220"/>
    </row>
    <row r="113" spans="1:11" ht="17.25" customHeight="1" x14ac:dyDescent="0.2">
      <c r="A113" s="23" t="s">
        <v>692</v>
      </c>
      <c r="B113" s="252">
        <v>4.3</v>
      </c>
      <c r="C113" s="253">
        <v>1</v>
      </c>
      <c r="D113" s="253">
        <v>3</v>
      </c>
      <c r="E113" s="253" t="s">
        <v>253</v>
      </c>
      <c r="F113" s="298" t="s">
        <v>11</v>
      </c>
      <c r="G113" s="298" t="s">
        <v>11</v>
      </c>
      <c r="H113" s="326">
        <v>1000000</v>
      </c>
      <c r="I113" s="298" t="s">
        <v>11</v>
      </c>
      <c r="J113" s="298" t="s">
        <v>11</v>
      </c>
      <c r="K113" s="251">
        <v>1000000</v>
      </c>
    </row>
    <row r="114" spans="1:11" ht="19.5" x14ac:dyDescent="0.2">
      <c r="A114" s="57" t="s">
        <v>509</v>
      </c>
      <c r="B114" s="252"/>
      <c r="C114" s="253"/>
      <c r="D114" s="253"/>
      <c r="E114" s="253"/>
      <c r="F114" s="325"/>
      <c r="G114" s="325"/>
      <c r="H114" s="327"/>
      <c r="I114" s="325"/>
      <c r="J114" s="325"/>
      <c r="K114" s="251"/>
    </row>
    <row r="115" spans="1:11" ht="19.5" x14ac:dyDescent="0.2">
      <c r="A115" s="18" t="s">
        <v>510</v>
      </c>
      <c r="B115" s="252"/>
      <c r="C115" s="253"/>
      <c r="D115" s="253"/>
      <c r="E115" s="253"/>
      <c r="F115" s="299"/>
      <c r="G115" s="299"/>
      <c r="H115" s="328"/>
      <c r="I115" s="299"/>
      <c r="J115" s="299"/>
      <c r="K115" s="251"/>
    </row>
    <row r="116" spans="1:11" ht="17.25" customHeight="1" x14ac:dyDescent="0.2">
      <c r="A116" s="23" t="s">
        <v>1196</v>
      </c>
      <c r="B116" s="252">
        <v>4.3</v>
      </c>
      <c r="C116" s="253">
        <v>1</v>
      </c>
      <c r="D116" s="253">
        <v>3</v>
      </c>
      <c r="E116" s="253" t="s">
        <v>253</v>
      </c>
      <c r="F116" s="298" t="s">
        <v>11</v>
      </c>
      <c r="G116" s="298" t="s">
        <v>11</v>
      </c>
      <c r="H116" s="326">
        <v>4000000</v>
      </c>
      <c r="I116" s="298" t="s">
        <v>11</v>
      </c>
      <c r="J116" s="298" t="s">
        <v>11</v>
      </c>
      <c r="K116" s="251">
        <v>4000000</v>
      </c>
    </row>
    <row r="117" spans="1:11" ht="19.5" x14ac:dyDescent="0.2">
      <c r="A117" s="57" t="s">
        <v>511</v>
      </c>
      <c r="B117" s="252"/>
      <c r="C117" s="253"/>
      <c r="D117" s="253"/>
      <c r="E117" s="253"/>
      <c r="F117" s="325"/>
      <c r="G117" s="325"/>
      <c r="H117" s="327"/>
      <c r="I117" s="325"/>
      <c r="J117" s="325"/>
      <c r="K117" s="251"/>
    </row>
    <row r="118" spans="1:11" ht="19.5" x14ac:dyDescent="0.2">
      <c r="A118" s="18" t="s">
        <v>510</v>
      </c>
      <c r="B118" s="252"/>
      <c r="C118" s="253"/>
      <c r="D118" s="253"/>
      <c r="E118" s="253"/>
      <c r="F118" s="299"/>
      <c r="G118" s="299"/>
      <c r="H118" s="328"/>
      <c r="I118" s="299"/>
      <c r="J118" s="299"/>
      <c r="K118" s="251"/>
    </row>
    <row r="119" spans="1:11" ht="17.25" customHeight="1" x14ac:dyDescent="0.2">
      <c r="A119" s="23" t="s">
        <v>1198</v>
      </c>
      <c r="B119" s="252">
        <v>4.3</v>
      </c>
      <c r="C119" s="253">
        <v>1</v>
      </c>
      <c r="D119" s="253">
        <v>3</v>
      </c>
      <c r="E119" s="253" t="s">
        <v>253</v>
      </c>
      <c r="F119" s="298" t="s">
        <v>11</v>
      </c>
      <c r="G119" s="298" t="s">
        <v>11</v>
      </c>
      <c r="H119" s="326">
        <v>866000</v>
      </c>
      <c r="I119" s="298" t="s">
        <v>11</v>
      </c>
      <c r="J119" s="298" t="s">
        <v>11</v>
      </c>
      <c r="K119" s="251">
        <v>866000</v>
      </c>
    </row>
    <row r="120" spans="1:11" ht="19.5" x14ac:dyDescent="0.2">
      <c r="A120" s="57" t="s">
        <v>512</v>
      </c>
      <c r="B120" s="252"/>
      <c r="C120" s="253"/>
      <c r="D120" s="253"/>
      <c r="E120" s="253"/>
      <c r="F120" s="325"/>
      <c r="G120" s="325"/>
      <c r="H120" s="327"/>
      <c r="I120" s="325"/>
      <c r="J120" s="325"/>
      <c r="K120" s="251"/>
    </row>
    <row r="121" spans="1:11" ht="19.5" x14ac:dyDescent="0.2">
      <c r="A121" s="18" t="s">
        <v>510</v>
      </c>
      <c r="B121" s="252"/>
      <c r="C121" s="253"/>
      <c r="D121" s="253"/>
      <c r="E121" s="253"/>
      <c r="F121" s="299"/>
      <c r="G121" s="299"/>
      <c r="H121" s="328"/>
      <c r="I121" s="299"/>
      <c r="J121" s="299"/>
      <c r="K121" s="251"/>
    </row>
    <row r="122" spans="1:11" s="87" customFormat="1" ht="19.5" x14ac:dyDescent="0.4">
      <c r="A122" s="72" t="s">
        <v>199</v>
      </c>
      <c r="B122" s="223">
        <v>4.3</v>
      </c>
      <c r="C122" s="225">
        <v>1</v>
      </c>
      <c r="D122" s="225">
        <v>3</v>
      </c>
      <c r="E122" s="223" t="s">
        <v>54</v>
      </c>
      <c r="F122" s="223" t="s">
        <v>11</v>
      </c>
      <c r="G122" s="223" t="s">
        <v>11</v>
      </c>
      <c r="H122" s="222">
        <v>1496000</v>
      </c>
      <c r="I122" s="223" t="s">
        <v>11</v>
      </c>
      <c r="J122" s="223" t="s">
        <v>11</v>
      </c>
      <c r="K122" s="224">
        <v>1496000</v>
      </c>
    </row>
    <row r="123" spans="1:11" s="87" customFormat="1" ht="39" x14ac:dyDescent="0.4">
      <c r="A123" s="80" t="s">
        <v>729</v>
      </c>
      <c r="B123" s="223"/>
      <c r="C123" s="225"/>
      <c r="D123" s="225"/>
      <c r="E123" s="223"/>
      <c r="F123" s="223"/>
      <c r="G123" s="223"/>
      <c r="H123" s="222"/>
      <c r="I123" s="223"/>
      <c r="J123" s="223"/>
      <c r="K123" s="224"/>
    </row>
    <row r="124" spans="1:11" s="87" customFormat="1" ht="19.5" x14ac:dyDescent="0.4">
      <c r="A124" s="72" t="s">
        <v>1199</v>
      </c>
      <c r="B124" s="223">
        <v>4.3</v>
      </c>
      <c r="C124" s="225">
        <v>1</v>
      </c>
      <c r="D124" s="225">
        <v>3</v>
      </c>
      <c r="E124" s="264" t="s">
        <v>51</v>
      </c>
      <c r="F124" s="223" t="s">
        <v>11</v>
      </c>
      <c r="G124" s="223" t="s">
        <v>11</v>
      </c>
      <c r="H124" s="222">
        <v>818500</v>
      </c>
      <c r="I124" s="223" t="s">
        <v>11</v>
      </c>
      <c r="J124" s="223" t="s">
        <v>11</v>
      </c>
      <c r="K124" s="224">
        <v>818500</v>
      </c>
    </row>
    <row r="125" spans="1:11" s="87" customFormat="1" ht="35.25" x14ac:dyDescent="0.4">
      <c r="A125" s="100" t="s">
        <v>725</v>
      </c>
      <c r="B125" s="223"/>
      <c r="C125" s="225"/>
      <c r="D125" s="225"/>
      <c r="E125" s="264"/>
      <c r="F125" s="223"/>
      <c r="G125" s="223"/>
      <c r="H125" s="222"/>
      <c r="I125" s="223"/>
      <c r="J125" s="223"/>
      <c r="K125" s="224"/>
    </row>
    <row r="126" spans="1:11" s="87" customFormat="1" ht="19.5" x14ac:dyDescent="0.4">
      <c r="A126" s="72" t="s">
        <v>1200</v>
      </c>
      <c r="B126" s="223">
        <v>4.3</v>
      </c>
      <c r="C126" s="225">
        <v>1</v>
      </c>
      <c r="D126" s="225">
        <v>3</v>
      </c>
      <c r="E126" s="264" t="s">
        <v>51</v>
      </c>
      <c r="F126" s="223" t="s">
        <v>11</v>
      </c>
      <c r="G126" s="223" t="s">
        <v>11</v>
      </c>
      <c r="H126" s="222">
        <v>818500</v>
      </c>
      <c r="I126" s="223" t="s">
        <v>11</v>
      </c>
      <c r="J126" s="223" t="s">
        <v>11</v>
      </c>
      <c r="K126" s="224">
        <v>818500</v>
      </c>
    </row>
    <row r="127" spans="1:11" s="87" customFormat="1" ht="35.25" x14ac:dyDescent="0.4">
      <c r="A127" s="100" t="s">
        <v>726</v>
      </c>
      <c r="B127" s="223"/>
      <c r="C127" s="225"/>
      <c r="D127" s="225"/>
      <c r="E127" s="264"/>
      <c r="F127" s="223"/>
      <c r="G127" s="223"/>
      <c r="H127" s="222"/>
      <c r="I127" s="223"/>
      <c r="J127" s="223"/>
      <c r="K127" s="224"/>
    </row>
    <row r="128" spans="1:11" ht="17.25" customHeight="1" x14ac:dyDescent="0.2">
      <c r="A128" s="72" t="s">
        <v>1201</v>
      </c>
      <c r="B128" s="223">
        <v>4.3</v>
      </c>
      <c r="C128" s="225">
        <v>1</v>
      </c>
      <c r="D128" s="225">
        <v>3</v>
      </c>
      <c r="E128" s="264" t="s">
        <v>51</v>
      </c>
      <c r="F128" s="223" t="s">
        <v>11</v>
      </c>
      <c r="G128" s="223" t="s">
        <v>11</v>
      </c>
      <c r="H128" s="222">
        <v>818500</v>
      </c>
      <c r="I128" s="223" t="s">
        <v>11</v>
      </c>
      <c r="J128" s="223" t="s">
        <v>11</v>
      </c>
      <c r="K128" s="224">
        <v>818500</v>
      </c>
    </row>
    <row r="129" spans="1:11" ht="33" x14ac:dyDescent="0.25">
      <c r="A129" s="100" t="s">
        <v>727</v>
      </c>
      <c r="B129" s="223"/>
      <c r="C129" s="225"/>
      <c r="D129" s="225"/>
      <c r="E129" s="264"/>
      <c r="F129" s="223"/>
      <c r="G129" s="223"/>
      <c r="H129" s="222"/>
      <c r="I129" s="223"/>
      <c r="J129" s="223"/>
      <c r="K129" s="224"/>
    </row>
    <row r="130" spans="1:11" ht="17.25" customHeight="1" x14ac:dyDescent="0.2">
      <c r="A130" s="72" t="s">
        <v>1202</v>
      </c>
      <c r="B130" s="223">
        <v>4.3</v>
      </c>
      <c r="C130" s="225">
        <v>1</v>
      </c>
      <c r="D130" s="225">
        <v>3</v>
      </c>
      <c r="E130" s="264" t="s">
        <v>51</v>
      </c>
      <c r="F130" s="223" t="s">
        <v>11</v>
      </c>
      <c r="G130" s="223" t="s">
        <v>11</v>
      </c>
      <c r="H130" s="222">
        <v>1300000</v>
      </c>
      <c r="I130" s="223" t="s">
        <v>11</v>
      </c>
      <c r="J130" s="223" t="s">
        <v>11</v>
      </c>
      <c r="K130" s="224">
        <v>1300000</v>
      </c>
    </row>
    <row r="131" spans="1:11" ht="33" x14ac:dyDescent="0.25">
      <c r="A131" s="100" t="s">
        <v>728</v>
      </c>
      <c r="B131" s="223"/>
      <c r="C131" s="225"/>
      <c r="D131" s="225"/>
      <c r="E131" s="264"/>
      <c r="F131" s="223"/>
      <c r="G131" s="223"/>
      <c r="H131" s="222"/>
      <c r="I131" s="223"/>
      <c r="J131" s="223"/>
      <c r="K131" s="224"/>
    </row>
    <row r="132" spans="1:11" ht="17.25" customHeight="1" x14ac:dyDescent="0.2">
      <c r="A132" s="72" t="s">
        <v>1397</v>
      </c>
      <c r="B132" s="223">
        <v>4.3</v>
      </c>
      <c r="C132" s="225">
        <v>1</v>
      </c>
      <c r="D132" s="225">
        <v>3</v>
      </c>
      <c r="E132" s="264" t="s">
        <v>51</v>
      </c>
      <c r="F132" s="223" t="s">
        <v>11</v>
      </c>
      <c r="G132" s="223" t="s">
        <v>11</v>
      </c>
      <c r="H132" s="222">
        <v>4000000</v>
      </c>
      <c r="I132" s="223" t="s">
        <v>11</v>
      </c>
      <c r="J132" s="223" t="s">
        <v>11</v>
      </c>
      <c r="K132" s="224">
        <v>4000000</v>
      </c>
    </row>
    <row r="133" spans="1:11" ht="49.5" x14ac:dyDescent="0.25">
      <c r="A133" s="100" t="s">
        <v>731</v>
      </c>
      <c r="B133" s="223"/>
      <c r="C133" s="225"/>
      <c r="D133" s="225"/>
      <c r="E133" s="264"/>
      <c r="F133" s="223"/>
      <c r="G133" s="223"/>
      <c r="H133" s="222"/>
      <c r="I133" s="223"/>
      <c r="J133" s="223"/>
      <c r="K133" s="224"/>
    </row>
    <row r="134" spans="1:11" ht="17.25" customHeight="1" x14ac:dyDescent="0.2">
      <c r="A134" s="72" t="s">
        <v>1398</v>
      </c>
      <c r="B134" s="223">
        <v>4.3</v>
      </c>
      <c r="C134" s="225">
        <v>1</v>
      </c>
      <c r="D134" s="225">
        <v>3</v>
      </c>
      <c r="E134" s="264" t="s">
        <v>51</v>
      </c>
      <c r="F134" s="223" t="s">
        <v>11</v>
      </c>
      <c r="G134" s="223" t="s">
        <v>11</v>
      </c>
      <c r="H134" s="222">
        <v>3000000</v>
      </c>
      <c r="I134" s="223" t="s">
        <v>11</v>
      </c>
      <c r="J134" s="223" t="s">
        <v>11</v>
      </c>
      <c r="K134" s="224">
        <v>3000000</v>
      </c>
    </row>
    <row r="135" spans="1:11" ht="33" x14ac:dyDescent="0.25">
      <c r="A135" s="100" t="s">
        <v>1097</v>
      </c>
      <c r="B135" s="223"/>
      <c r="C135" s="225"/>
      <c r="D135" s="225"/>
      <c r="E135" s="264"/>
      <c r="F135" s="223"/>
      <c r="G135" s="223"/>
      <c r="H135" s="222"/>
      <c r="I135" s="223"/>
      <c r="J135" s="223"/>
      <c r="K135" s="224"/>
    </row>
    <row r="136" spans="1:11" s="83" customFormat="1" ht="19.5" x14ac:dyDescent="0.4">
      <c r="A136" s="82" t="s">
        <v>81</v>
      </c>
      <c r="B136" s="218"/>
      <c r="C136" s="219"/>
      <c r="D136" s="219"/>
      <c r="E136" s="218"/>
      <c r="F136" s="218"/>
      <c r="G136" s="218"/>
      <c r="H136" s="220">
        <f>SUM(H138:H147)</f>
        <v>25540000</v>
      </c>
      <c r="I136" s="218" t="s">
        <v>11</v>
      </c>
      <c r="J136" s="218" t="s">
        <v>11</v>
      </c>
      <c r="K136" s="220">
        <f>SUM(K138:K147)</f>
        <v>25540000</v>
      </c>
    </row>
    <row r="137" spans="1:11" s="83" customFormat="1" ht="37.5" customHeight="1" x14ac:dyDescent="0.4">
      <c r="A137" s="160" t="s">
        <v>724</v>
      </c>
      <c r="B137" s="218"/>
      <c r="C137" s="219"/>
      <c r="D137" s="219"/>
      <c r="E137" s="218"/>
      <c r="F137" s="218"/>
      <c r="G137" s="218"/>
      <c r="H137" s="220"/>
      <c r="I137" s="218"/>
      <c r="J137" s="218"/>
      <c r="K137" s="220"/>
    </row>
    <row r="138" spans="1:11" s="87" customFormat="1" ht="19.5" x14ac:dyDescent="0.4">
      <c r="A138" s="72" t="s">
        <v>1203</v>
      </c>
      <c r="B138" s="223">
        <v>4.3</v>
      </c>
      <c r="C138" s="225">
        <v>1</v>
      </c>
      <c r="D138" s="225">
        <v>3</v>
      </c>
      <c r="E138" s="223" t="s">
        <v>214</v>
      </c>
      <c r="F138" s="223" t="s">
        <v>11</v>
      </c>
      <c r="G138" s="223" t="s">
        <v>11</v>
      </c>
      <c r="H138" s="222">
        <v>4500000</v>
      </c>
      <c r="I138" s="223" t="s">
        <v>11</v>
      </c>
      <c r="J138" s="223" t="s">
        <v>11</v>
      </c>
      <c r="K138" s="224">
        <v>4500000</v>
      </c>
    </row>
    <row r="139" spans="1:11" s="87" customFormat="1" ht="39" x14ac:dyDescent="0.4">
      <c r="A139" s="89" t="s">
        <v>855</v>
      </c>
      <c r="B139" s="223"/>
      <c r="C139" s="225"/>
      <c r="D139" s="225"/>
      <c r="E139" s="223"/>
      <c r="F139" s="223"/>
      <c r="G139" s="223"/>
      <c r="H139" s="222"/>
      <c r="I139" s="223"/>
      <c r="J139" s="223"/>
      <c r="K139" s="224"/>
    </row>
    <row r="140" spans="1:11" s="87" customFormat="1" ht="19.5" x14ac:dyDescent="0.4">
      <c r="A140" s="72" t="s">
        <v>1204</v>
      </c>
      <c r="B140" s="223">
        <v>4.3</v>
      </c>
      <c r="C140" s="225">
        <v>1</v>
      </c>
      <c r="D140" s="225">
        <v>3</v>
      </c>
      <c r="E140" s="223" t="s">
        <v>214</v>
      </c>
      <c r="F140" s="223" t="s">
        <v>11</v>
      </c>
      <c r="G140" s="223" t="s">
        <v>11</v>
      </c>
      <c r="H140" s="222">
        <v>8000000</v>
      </c>
      <c r="I140" s="223" t="s">
        <v>11</v>
      </c>
      <c r="J140" s="223" t="s">
        <v>11</v>
      </c>
      <c r="K140" s="224">
        <v>8000000</v>
      </c>
    </row>
    <row r="141" spans="1:11" s="87" customFormat="1" ht="39" x14ac:dyDescent="0.4">
      <c r="A141" s="80" t="s">
        <v>856</v>
      </c>
      <c r="B141" s="223"/>
      <c r="C141" s="225"/>
      <c r="D141" s="225"/>
      <c r="E141" s="223"/>
      <c r="F141" s="223"/>
      <c r="G141" s="223"/>
      <c r="H141" s="222"/>
      <c r="I141" s="223"/>
      <c r="J141" s="223"/>
      <c r="K141" s="224"/>
    </row>
    <row r="142" spans="1:11" s="87" customFormat="1" ht="19.5" x14ac:dyDescent="0.4">
      <c r="A142" s="72" t="s">
        <v>1299</v>
      </c>
      <c r="B142" s="223">
        <v>4.3</v>
      </c>
      <c r="C142" s="225">
        <v>1</v>
      </c>
      <c r="D142" s="225">
        <v>3</v>
      </c>
      <c r="E142" s="223" t="s">
        <v>214</v>
      </c>
      <c r="F142" s="223" t="s">
        <v>11</v>
      </c>
      <c r="G142" s="223" t="s">
        <v>11</v>
      </c>
      <c r="H142" s="222">
        <v>8000000</v>
      </c>
      <c r="I142" s="223" t="s">
        <v>11</v>
      </c>
      <c r="J142" s="223" t="s">
        <v>11</v>
      </c>
      <c r="K142" s="224">
        <v>8000000</v>
      </c>
    </row>
    <row r="143" spans="1:11" s="87" customFormat="1" ht="39" x14ac:dyDescent="0.4">
      <c r="A143" s="89" t="s">
        <v>857</v>
      </c>
      <c r="B143" s="223"/>
      <c r="C143" s="225"/>
      <c r="D143" s="225"/>
      <c r="E143" s="223"/>
      <c r="F143" s="223"/>
      <c r="G143" s="223"/>
      <c r="H143" s="222"/>
      <c r="I143" s="223"/>
      <c r="J143" s="223"/>
      <c r="K143" s="224"/>
    </row>
    <row r="144" spans="1:11" s="87" customFormat="1" ht="19.5" x14ac:dyDescent="0.4">
      <c r="A144" s="72" t="s">
        <v>1047</v>
      </c>
      <c r="B144" s="223">
        <v>4.3</v>
      </c>
      <c r="C144" s="225">
        <v>1</v>
      </c>
      <c r="D144" s="225">
        <v>3</v>
      </c>
      <c r="E144" s="223" t="s">
        <v>214</v>
      </c>
      <c r="F144" s="223" t="s">
        <v>11</v>
      </c>
      <c r="G144" s="223" t="s">
        <v>11</v>
      </c>
      <c r="H144" s="222">
        <v>3540000</v>
      </c>
      <c r="I144" s="223" t="s">
        <v>11</v>
      </c>
      <c r="J144" s="223" t="s">
        <v>11</v>
      </c>
      <c r="K144" s="224">
        <v>3540000</v>
      </c>
    </row>
    <row r="145" spans="1:11" s="87" customFormat="1" ht="39" x14ac:dyDescent="0.4">
      <c r="A145" s="92" t="s">
        <v>858</v>
      </c>
      <c r="B145" s="223"/>
      <c r="C145" s="225"/>
      <c r="D145" s="225"/>
      <c r="E145" s="223"/>
      <c r="F145" s="223"/>
      <c r="G145" s="223"/>
      <c r="H145" s="222"/>
      <c r="I145" s="223"/>
      <c r="J145" s="223"/>
      <c r="K145" s="224"/>
    </row>
    <row r="146" spans="1:11" s="87" customFormat="1" ht="16.5" customHeight="1" x14ac:dyDescent="0.4">
      <c r="A146" s="72" t="s">
        <v>1122</v>
      </c>
      <c r="B146" s="223">
        <v>4.3</v>
      </c>
      <c r="C146" s="225">
        <v>1</v>
      </c>
      <c r="D146" s="225">
        <v>3</v>
      </c>
      <c r="E146" s="223" t="s">
        <v>693</v>
      </c>
      <c r="F146" s="223" t="s">
        <v>11</v>
      </c>
      <c r="G146" s="223" t="s">
        <v>11</v>
      </c>
      <c r="H146" s="222">
        <v>1500000</v>
      </c>
      <c r="I146" s="223" t="s">
        <v>11</v>
      </c>
      <c r="J146" s="223" t="s">
        <v>11</v>
      </c>
      <c r="K146" s="224">
        <v>1500000</v>
      </c>
    </row>
    <row r="147" spans="1:11" s="87" customFormat="1" ht="21" customHeight="1" x14ac:dyDescent="0.4">
      <c r="A147" s="80" t="s">
        <v>859</v>
      </c>
      <c r="B147" s="223"/>
      <c r="C147" s="225"/>
      <c r="D147" s="225"/>
      <c r="E147" s="223"/>
      <c r="F147" s="223"/>
      <c r="G147" s="223"/>
      <c r="H147" s="222"/>
      <c r="I147" s="223"/>
      <c r="J147" s="223"/>
      <c r="K147" s="224"/>
    </row>
    <row r="148" spans="1:11" ht="24" x14ac:dyDescent="0.2">
      <c r="A148" s="153" t="s">
        <v>96</v>
      </c>
      <c r="B148" s="293" t="s">
        <v>1171</v>
      </c>
      <c r="C148" s="294"/>
      <c r="D148" s="294"/>
      <c r="E148" s="295"/>
      <c r="F148" s="46"/>
      <c r="G148" s="46"/>
      <c r="H148" s="145">
        <f>SUM(H149:H293)</f>
        <v>1462035000</v>
      </c>
      <c r="I148" s="145">
        <f>SUM(I149:I293)</f>
        <v>27272000</v>
      </c>
      <c r="J148" s="145">
        <f>SUM(J149:J293)</f>
        <v>13745000</v>
      </c>
      <c r="K148" s="145">
        <f>SUM(K149:K293)</f>
        <v>1503052000</v>
      </c>
    </row>
    <row r="149" spans="1:11" ht="19.5" x14ac:dyDescent="0.2">
      <c r="A149" s="24" t="s">
        <v>377</v>
      </c>
      <c r="B149" s="263">
        <v>4.3</v>
      </c>
      <c r="C149" s="263">
        <v>2</v>
      </c>
      <c r="D149" s="263">
        <v>2</v>
      </c>
      <c r="E149" s="264" t="s">
        <v>379</v>
      </c>
      <c r="F149" s="263" t="s">
        <v>11</v>
      </c>
      <c r="G149" s="263" t="s">
        <v>11</v>
      </c>
      <c r="H149" s="244">
        <v>12000000</v>
      </c>
      <c r="I149" s="263" t="s">
        <v>11</v>
      </c>
      <c r="J149" s="263" t="s">
        <v>11</v>
      </c>
      <c r="K149" s="244">
        <f>SUM(H149:J149)</f>
        <v>12000000</v>
      </c>
    </row>
    <row r="150" spans="1:11" ht="30.75" customHeight="1" x14ac:dyDescent="0.2">
      <c r="A150" s="25" t="s">
        <v>378</v>
      </c>
      <c r="B150" s="263"/>
      <c r="C150" s="263"/>
      <c r="D150" s="263"/>
      <c r="E150" s="264"/>
      <c r="F150" s="263"/>
      <c r="G150" s="263"/>
      <c r="H150" s="244"/>
      <c r="I150" s="263"/>
      <c r="J150" s="263"/>
      <c r="K150" s="263"/>
    </row>
    <row r="151" spans="1:11" ht="19.5" x14ac:dyDescent="0.2">
      <c r="A151" s="24" t="s">
        <v>380</v>
      </c>
      <c r="B151" s="263">
        <v>4.3</v>
      </c>
      <c r="C151" s="263">
        <v>2</v>
      </c>
      <c r="D151" s="263">
        <v>2</v>
      </c>
      <c r="E151" s="264" t="s">
        <v>379</v>
      </c>
      <c r="F151" s="263" t="s">
        <v>11</v>
      </c>
      <c r="G151" s="263" t="s">
        <v>11</v>
      </c>
      <c r="H151" s="244">
        <v>22400000</v>
      </c>
      <c r="I151" s="263" t="s">
        <v>11</v>
      </c>
      <c r="J151" s="263" t="s">
        <v>11</v>
      </c>
      <c r="K151" s="244">
        <v>22400000</v>
      </c>
    </row>
    <row r="152" spans="1:11" ht="27.75" customHeight="1" x14ac:dyDescent="0.2">
      <c r="A152" s="25" t="s">
        <v>381</v>
      </c>
      <c r="B152" s="263"/>
      <c r="C152" s="263"/>
      <c r="D152" s="263"/>
      <c r="E152" s="264"/>
      <c r="F152" s="263"/>
      <c r="G152" s="263"/>
      <c r="H152" s="244"/>
      <c r="I152" s="263"/>
      <c r="J152" s="263"/>
      <c r="K152" s="244"/>
    </row>
    <row r="153" spans="1:11" ht="19.5" x14ac:dyDescent="0.2">
      <c r="A153" s="24" t="s">
        <v>382</v>
      </c>
      <c r="B153" s="263">
        <v>4.3</v>
      </c>
      <c r="C153" s="263">
        <v>2</v>
      </c>
      <c r="D153" s="263">
        <v>2</v>
      </c>
      <c r="E153" s="264" t="s">
        <v>379</v>
      </c>
      <c r="F153" s="263" t="s">
        <v>11</v>
      </c>
      <c r="G153" s="263" t="s">
        <v>11</v>
      </c>
      <c r="H153" s="244">
        <v>6000000</v>
      </c>
      <c r="I153" s="263" t="s">
        <v>11</v>
      </c>
      <c r="J153" s="263" t="s">
        <v>11</v>
      </c>
      <c r="K153" s="244">
        <v>6000000</v>
      </c>
    </row>
    <row r="154" spans="1:11" ht="58.5" x14ac:dyDescent="0.2">
      <c r="A154" s="28" t="s">
        <v>383</v>
      </c>
      <c r="B154" s="263"/>
      <c r="C154" s="263"/>
      <c r="D154" s="263"/>
      <c r="E154" s="264"/>
      <c r="F154" s="263"/>
      <c r="G154" s="263"/>
      <c r="H154" s="244"/>
      <c r="I154" s="263"/>
      <c r="J154" s="263"/>
      <c r="K154" s="244"/>
    </row>
    <row r="155" spans="1:11" ht="19.5" x14ac:dyDescent="0.2">
      <c r="A155" s="24" t="s">
        <v>384</v>
      </c>
      <c r="B155" s="263">
        <v>4.3</v>
      </c>
      <c r="C155" s="263">
        <v>2</v>
      </c>
      <c r="D155" s="263">
        <v>2</v>
      </c>
      <c r="E155" s="264" t="s">
        <v>379</v>
      </c>
      <c r="F155" s="263" t="s">
        <v>11</v>
      </c>
      <c r="G155" s="263" t="s">
        <v>11</v>
      </c>
      <c r="H155" s="244">
        <v>5120000</v>
      </c>
      <c r="I155" s="263" t="s">
        <v>11</v>
      </c>
      <c r="J155" s="263" t="s">
        <v>11</v>
      </c>
      <c r="K155" s="244">
        <v>5120000</v>
      </c>
    </row>
    <row r="156" spans="1:11" ht="39" x14ac:dyDescent="0.2">
      <c r="A156" s="28" t="s">
        <v>385</v>
      </c>
      <c r="B156" s="263"/>
      <c r="C156" s="263"/>
      <c r="D156" s="263"/>
      <c r="E156" s="264"/>
      <c r="F156" s="263"/>
      <c r="G156" s="263"/>
      <c r="H156" s="244"/>
      <c r="I156" s="263"/>
      <c r="J156" s="263"/>
      <c r="K156" s="244"/>
    </row>
    <row r="157" spans="1:11" ht="19.5" x14ac:dyDescent="0.2">
      <c r="A157" s="24" t="s">
        <v>386</v>
      </c>
      <c r="B157" s="263">
        <v>4.3</v>
      </c>
      <c r="C157" s="263">
        <v>2</v>
      </c>
      <c r="D157" s="263">
        <v>2</v>
      </c>
      <c r="E157" s="264" t="s">
        <v>379</v>
      </c>
      <c r="F157" s="263" t="s">
        <v>11</v>
      </c>
      <c r="G157" s="263" t="s">
        <v>11</v>
      </c>
      <c r="H157" s="244">
        <v>8000000</v>
      </c>
      <c r="I157" s="263" t="s">
        <v>11</v>
      </c>
      <c r="J157" s="263" t="s">
        <v>11</v>
      </c>
      <c r="K157" s="244">
        <v>8000000</v>
      </c>
    </row>
    <row r="158" spans="1:11" ht="56.25" customHeight="1" x14ac:dyDescent="0.2">
      <c r="A158" s="28" t="s">
        <v>387</v>
      </c>
      <c r="B158" s="263"/>
      <c r="C158" s="263"/>
      <c r="D158" s="263"/>
      <c r="E158" s="264"/>
      <c r="F158" s="263"/>
      <c r="G158" s="263"/>
      <c r="H158" s="244"/>
      <c r="I158" s="263"/>
      <c r="J158" s="263"/>
      <c r="K158" s="244"/>
    </row>
    <row r="159" spans="1:11" ht="19.5" x14ac:dyDescent="0.2">
      <c r="A159" s="24" t="s">
        <v>388</v>
      </c>
      <c r="B159" s="263">
        <v>4.3</v>
      </c>
      <c r="C159" s="263">
        <v>2</v>
      </c>
      <c r="D159" s="263">
        <v>2</v>
      </c>
      <c r="E159" s="264" t="s">
        <v>379</v>
      </c>
      <c r="F159" s="263" t="s">
        <v>11</v>
      </c>
      <c r="G159" s="263" t="s">
        <v>11</v>
      </c>
      <c r="H159" s="244">
        <v>8260000</v>
      </c>
      <c r="I159" s="263" t="s">
        <v>11</v>
      </c>
      <c r="J159" s="263" t="s">
        <v>11</v>
      </c>
      <c r="K159" s="244">
        <v>8260000</v>
      </c>
    </row>
    <row r="160" spans="1:11" ht="39" customHeight="1" x14ac:dyDescent="0.2">
      <c r="A160" s="28" t="s">
        <v>389</v>
      </c>
      <c r="B160" s="263"/>
      <c r="C160" s="263"/>
      <c r="D160" s="263"/>
      <c r="E160" s="264"/>
      <c r="F160" s="263"/>
      <c r="G160" s="263"/>
      <c r="H160" s="244"/>
      <c r="I160" s="263"/>
      <c r="J160" s="263"/>
      <c r="K160" s="244"/>
    </row>
    <row r="161" spans="1:11" ht="17.25" customHeight="1" x14ac:dyDescent="0.2">
      <c r="A161" s="48" t="s">
        <v>109</v>
      </c>
      <c r="B161" s="271">
        <v>4.3</v>
      </c>
      <c r="C161" s="263">
        <v>2</v>
      </c>
      <c r="D161" s="263">
        <v>3</v>
      </c>
      <c r="E161" s="264" t="s">
        <v>379</v>
      </c>
      <c r="F161" s="263" t="s">
        <v>11</v>
      </c>
      <c r="G161" s="263" t="s">
        <v>11</v>
      </c>
      <c r="H161" s="244">
        <v>49920000</v>
      </c>
      <c r="I161" s="263" t="s">
        <v>11</v>
      </c>
      <c r="J161" s="263" t="s">
        <v>11</v>
      </c>
      <c r="K161" s="244">
        <v>49920000</v>
      </c>
    </row>
    <row r="162" spans="1:11" ht="30" customHeight="1" x14ac:dyDescent="0.2">
      <c r="A162" s="25" t="s">
        <v>397</v>
      </c>
      <c r="B162" s="272"/>
      <c r="C162" s="263"/>
      <c r="D162" s="263"/>
      <c r="E162" s="264"/>
      <c r="F162" s="263"/>
      <c r="G162" s="263"/>
      <c r="H162" s="244"/>
      <c r="I162" s="263"/>
      <c r="J162" s="263"/>
      <c r="K162" s="244"/>
    </row>
    <row r="163" spans="1:11" ht="17.25" customHeight="1" x14ac:dyDescent="0.2">
      <c r="A163" s="24" t="s">
        <v>137</v>
      </c>
      <c r="B163" s="271">
        <v>4.3</v>
      </c>
      <c r="C163" s="263">
        <v>2</v>
      </c>
      <c r="D163" s="263">
        <v>3</v>
      </c>
      <c r="E163" s="264" t="s">
        <v>379</v>
      </c>
      <c r="F163" s="263" t="s">
        <v>11</v>
      </c>
      <c r="G163" s="263" t="s">
        <v>11</v>
      </c>
      <c r="H163" s="244">
        <v>15650000</v>
      </c>
      <c r="I163" s="263" t="s">
        <v>11</v>
      </c>
      <c r="J163" s="263" t="s">
        <v>11</v>
      </c>
      <c r="K163" s="244">
        <v>15650000</v>
      </c>
    </row>
    <row r="164" spans="1:11" ht="39" x14ac:dyDescent="0.2">
      <c r="A164" s="25" t="s">
        <v>398</v>
      </c>
      <c r="B164" s="272"/>
      <c r="C164" s="263"/>
      <c r="D164" s="263"/>
      <c r="E164" s="264"/>
      <c r="F164" s="263"/>
      <c r="G164" s="263"/>
      <c r="H164" s="244"/>
      <c r="I164" s="263"/>
      <c r="J164" s="263"/>
      <c r="K164" s="244"/>
    </row>
    <row r="165" spans="1:11" ht="17.25" customHeight="1" x14ac:dyDescent="0.2">
      <c r="A165" s="24" t="s">
        <v>146</v>
      </c>
      <c r="B165" s="263">
        <v>4.3</v>
      </c>
      <c r="C165" s="263">
        <v>2</v>
      </c>
      <c r="D165" s="263">
        <v>3</v>
      </c>
      <c r="E165" s="269" t="s">
        <v>379</v>
      </c>
      <c r="F165" s="263" t="s">
        <v>11</v>
      </c>
      <c r="G165" s="263" t="s">
        <v>11</v>
      </c>
      <c r="H165" s="244">
        <v>3600000</v>
      </c>
      <c r="I165" s="263" t="s">
        <v>11</v>
      </c>
      <c r="J165" s="263" t="s">
        <v>11</v>
      </c>
      <c r="K165" s="244">
        <v>3600000</v>
      </c>
    </row>
    <row r="166" spans="1:11" ht="36.75" customHeight="1" x14ac:dyDescent="0.2">
      <c r="A166" s="47" t="s">
        <v>1379</v>
      </c>
      <c r="B166" s="263"/>
      <c r="C166" s="263"/>
      <c r="D166" s="263"/>
      <c r="E166" s="330"/>
      <c r="F166" s="263"/>
      <c r="G166" s="263"/>
      <c r="H166" s="244"/>
      <c r="I166" s="263"/>
      <c r="J166" s="263"/>
      <c r="K166" s="244"/>
    </row>
    <row r="167" spans="1:11" ht="17.25" customHeight="1" x14ac:dyDescent="0.2">
      <c r="A167" s="24" t="s">
        <v>57</v>
      </c>
      <c r="B167" s="263">
        <v>4.3</v>
      </c>
      <c r="C167" s="263">
        <v>2</v>
      </c>
      <c r="D167" s="263">
        <v>3</v>
      </c>
      <c r="E167" s="269" t="s">
        <v>379</v>
      </c>
      <c r="F167" s="263" t="s">
        <v>11</v>
      </c>
      <c r="G167" s="263" t="s">
        <v>11</v>
      </c>
      <c r="H167" s="244">
        <v>3650000</v>
      </c>
      <c r="I167" s="263" t="s">
        <v>11</v>
      </c>
      <c r="J167" s="263" t="s">
        <v>11</v>
      </c>
      <c r="K167" s="244">
        <v>3650000</v>
      </c>
    </row>
    <row r="168" spans="1:11" ht="17.25" customHeight="1" x14ac:dyDescent="0.2">
      <c r="A168" s="334" t="s">
        <v>1380</v>
      </c>
      <c r="B168" s="263"/>
      <c r="C168" s="263"/>
      <c r="D168" s="263"/>
      <c r="E168" s="330"/>
      <c r="F168" s="263"/>
      <c r="G168" s="263"/>
      <c r="H168" s="244"/>
      <c r="I168" s="263"/>
      <c r="J168" s="263"/>
      <c r="K168" s="244"/>
    </row>
    <row r="169" spans="1:11" ht="30" customHeight="1" x14ac:dyDescent="0.2">
      <c r="A169" s="335"/>
      <c r="B169" s="263"/>
      <c r="C169" s="263"/>
      <c r="D169" s="263"/>
      <c r="E169" s="270"/>
      <c r="F169" s="263"/>
      <c r="G169" s="263"/>
      <c r="H169" s="244"/>
      <c r="I169" s="263"/>
      <c r="J169" s="263"/>
      <c r="K169" s="244"/>
    </row>
    <row r="170" spans="1:11" ht="19.5" x14ac:dyDescent="0.2">
      <c r="A170" s="24" t="s">
        <v>151</v>
      </c>
      <c r="B170" s="263">
        <v>4.3</v>
      </c>
      <c r="C170" s="263">
        <v>2</v>
      </c>
      <c r="D170" s="263">
        <v>3</v>
      </c>
      <c r="E170" s="264" t="s">
        <v>379</v>
      </c>
      <c r="F170" s="263" t="s">
        <v>11</v>
      </c>
      <c r="G170" s="263" t="s">
        <v>11</v>
      </c>
      <c r="H170" s="244">
        <v>7156000</v>
      </c>
      <c r="I170" s="263" t="s">
        <v>11</v>
      </c>
      <c r="J170" s="263" t="s">
        <v>11</v>
      </c>
      <c r="K170" s="244">
        <f>SUM(H170:J170)</f>
        <v>7156000</v>
      </c>
    </row>
    <row r="171" spans="1:11" ht="39" x14ac:dyDescent="0.2">
      <c r="A171" s="47" t="s">
        <v>1382</v>
      </c>
      <c r="B171" s="263"/>
      <c r="C171" s="263"/>
      <c r="D171" s="263"/>
      <c r="E171" s="264"/>
      <c r="F171" s="263"/>
      <c r="G171" s="263"/>
      <c r="H171" s="244"/>
      <c r="I171" s="263"/>
      <c r="J171" s="263"/>
      <c r="K171" s="263"/>
    </row>
    <row r="172" spans="1:11" ht="19.5" x14ac:dyDescent="0.2">
      <c r="A172" s="24" t="s">
        <v>67</v>
      </c>
      <c r="B172" s="263">
        <v>4.3</v>
      </c>
      <c r="C172" s="263">
        <v>2</v>
      </c>
      <c r="D172" s="263">
        <v>3</v>
      </c>
      <c r="E172" s="264" t="s">
        <v>379</v>
      </c>
      <c r="F172" s="263" t="s">
        <v>11</v>
      </c>
      <c r="G172" s="263" t="s">
        <v>11</v>
      </c>
      <c r="H172" s="263" t="s">
        <v>11</v>
      </c>
      <c r="I172" s="244">
        <v>6252000</v>
      </c>
      <c r="J172" s="263" t="s">
        <v>11</v>
      </c>
      <c r="K172" s="244">
        <v>6252000</v>
      </c>
    </row>
    <row r="173" spans="1:11" ht="39" x14ac:dyDescent="0.2">
      <c r="A173" s="47" t="s">
        <v>1381</v>
      </c>
      <c r="B173" s="263"/>
      <c r="C173" s="263"/>
      <c r="D173" s="263"/>
      <c r="E173" s="264"/>
      <c r="F173" s="263"/>
      <c r="G173" s="263"/>
      <c r="H173" s="263"/>
      <c r="I173" s="244"/>
      <c r="J173" s="263"/>
      <c r="K173" s="244"/>
    </row>
    <row r="174" spans="1:11" ht="19.5" x14ac:dyDescent="0.2">
      <c r="A174" s="24" t="s">
        <v>75</v>
      </c>
      <c r="B174" s="263">
        <f>$B$288</f>
        <v>4.3</v>
      </c>
      <c r="C174" s="263">
        <v>2</v>
      </c>
      <c r="D174" s="263">
        <v>3</v>
      </c>
      <c r="E174" s="264" t="s">
        <v>379</v>
      </c>
      <c r="F174" s="263" t="s">
        <v>11</v>
      </c>
      <c r="G174" s="263" t="s">
        <v>11</v>
      </c>
      <c r="H174" s="263" t="s">
        <v>11</v>
      </c>
      <c r="I174" s="244">
        <v>860000</v>
      </c>
      <c r="J174" s="263" t="s">
        <v>11</v>
      </c>
      <c r="K174" s="244">
        <v>860000</v>
      </c>
    </row>
    <row r="175" spans="1:11" ht="39" x14ac:dyDescent="0.2">
      <c r="A175" s="47" t="s">
        <v>1383</v>
      </c>
      <c r="B175" s="263"/>
      <c r="C175" s="263"/>
      <c r="D175" s="263"/>
      <c r="E175" s="264"/>
      <c r="F175" s="263"/>
      <c r="G175" s="263"/>
      <c r="H175" s="263"/>
      <c r="I175" s="244"/>
      <c r="J175" s="263"/>
      <c r="K175" s="244"/>
    </row>
    <row r="176" spans="1:11" ht="17.25" customHeight="1" x14ac:dyDescent="0.2">
      <c r="A176" s="24" t="s">
        <v>81</v>
      </c>
      <c r="B176" s="271">
        <v>4.3</v>
      </c>
      <c r="C176" s="263">
        <v>2</v>
      </c>
      <c r="D176" s="263">
        <v>3</v>
      </c>
      <c r="E176" s="264" t="s">
        <v>379</v>
      </c>
      <c r="F176" s="263" t="s">
        <v>11</v>
      </c>
      <c r="G176" s="263" t="s">
        <v>11</v>
      </c>
      <c r="H176" s="263" t="s">
        <v>11</v>
      </c>
      <c r="I176" s="244">
        <v>500000</v>
      </c>
      <c r="J176" s="263" t="s">
        <v>11</v>
      </c>
      <c r="K176" s="244">
        <v>500000</v>
      </c>
    </row>
    <row r="177" spans="1:11" ht="39" x14ac:dyDescent="0.2">
      <c r="A177" s="25" t="s">
        <v>400</v>
      </c>
      <c r="B177" s="272"/>
      <c r="C177" s="263"/>
      <c r="D177" s="263"/>
      <c r="E177" s="264"/>
      <c r="F177" s="263"/>
      <c r="G177" s="263"/>
      <c r="H177" s="263"/>
      <c r="I177" s="244"/>
      <c r="J177" s="263"/>
      <c r="K177" s="244"/>
    </row>
    <row r="178" spans="1:11" ht="19.5" x14ac:dyDescent="0.2">
      <c r="A178" s="24" t="s">
        <v>82</v>
      </c>
      <c r="B178" s="263">
        <v>4.3</v>
      </c>
      <c r="C178" s="263">
        <v>2</v>
      </c>
      <c r="D178" s="263">
        <v>3</v>
      </c>
      <c r="E178" s="264" t="s">
        <v>379</v>
      </c>
      <c r="F178" s="263" t="s">
        <v>11</v>
      </c>
      <c r="G178" s="263" t="s">
        <v>11</v>
      </c>
      <c r="H178" s="263" t="s">
        <v>11</v>
      </c>
      <c r="I178" s="244">
        <v>1000000</v>
      </c>
      <c r="J178" s="263" t="s">
        <v>11</v>
      </c>
      <c r="K178" s="244">
        <v>1000000</v>
      </c>
    </row>
    <row r="179" spans="1:11" ht="19.5" x14ac:dyDescent="0.2">
      <c r="A179" s="47" t="s">
        <v>401</v>
      </c>
      <c r="B179" s="263"/>
      <c r="C179" s="263"/>
      <c r="D179" s="263"/>
      <c r="E179" s="264"/>
      <c r="F179" s="263"/>
      <c r="G179" s="263"/>
      <c r="H179" s="263"/>
      <c r="I179" s="244"/>
      <c r="J179" s="263"/>
      <c r="K179" s="244"/>
    </row>
    <row r="180" spans="1:11" ht="19.5" x14ac:dyDescent="0.2">
      <c r="A180" s="25" t="s">
        <v>402</v>
      </c>
      <c r="B180" s="263"/>
      <c r="C180" s="263"/>
      <c r="D180" s="263"/>
      <c r="E180" s="264"/>
      <c r="F180" s="263"/>
      <c r="G180" s="263"/>
      <c r="H180" s="263"/>
      <c r="I180" s="244"/>
      <c r="J180" s="263"/>
      <c r="K180" s="244"/>
    </row>
    <row r="181" spans="1:11" ht="19.5" x14ac:dyDescent="0.2">
      <c r="A181" s="24" t="s">
        <v>83</v>
      </c>
      <c r="B181" s="263">
        <v>4.3</v>
      </c>
      <c r="C181" s="263">
        <v>2</v>
      </c>
      <c r="D181" s="263">
        <v>3</v>
      </c>
      <c r="E181" s="264" t="s">
        <v>379</v>
      </c>
      <c r="F181" s="263" t="s">
        <v>11</v>
      </c>
      <c r="G181" s="263" t="s">
        <v>11</v>
      </c>
      <c r="H181" s="263" t="s">
        <v>11</v>
      </c>
      <c r="I181" s="244">
        <v>317000</v>
      </c>
      <c r="J181" s="263" t="s">
        <v>11</v>
      </c>
      <c r="K181" s="244">
        <v>317000</v>
      </c>
    </row>
    <row r="182" spans="1:11" ht="19.5" x14ac:dyDescent="0.2">
      <c r="A182" s="47" t="s">
        <v>403</v>
      </c>
      <c r="B182" s="263"/>
      <c r="C182" s="263"/>
      <c r="D182" s="263"/>
      <c r="E182" s="264"/>
      <c r="F182" s="263"/>
      <c r="G182" s="263"/>
      <c r="H182" s="263"/>
      <c r="I182" s="244"/>
      <c r="J182" s="263"/>
      <c r="K182" s="244"/>
    </row>
    <row r="183" spans="1:11" ht="19.5" x14ac:dyDescent="0.2">
      <c r="A183" s="25" t="s">
        <v>404</v>
      </c>
      <c r="B183" s="263"/>
      <c r="C183" s="263"/>
      <c r="D183" s="263"/>
      <c r="E183" s="264"/>
      <c r="F183" s="263"/>
      <c r="G183" s="263"/>
      <c r="H183" s="263"/>
      <c r="I183" s="244"/>
      <c r="J183" s="263"/>
      <c r="K183" s="244"/>
    </row>
    <row r="184" spans="1:11" ht="19.5" x14ac:dyDescent="0.2">
      <c r="A184" s="24" t="s">
        <v>84</v>
      </c>
      <c r="B184" s="263">
        <v>4.3</v>
      </c>
      <c r="C184" s="263">
        <v>2</v>
      </c>
      <c r="D184" s="263">
        <v>3</v>
      </c>
      <c r="E184" s="264" t="s">
        <v>379</v>
      </c>
      <c r="F184" s="263" t="s">
        <v>11</v>
      </c>
      <c r="G184" s="263" t="s">
        <v>11</v>
      </c>
      <c r="H184" s="263" t="s">
        <v>11</v>
      </c>
      <c r="I184" s="244">
        <v>488000</v>
      </c>
      <c r="J184" s="263" t="s">
        <v>11</v>
      </c>
      <c r="K184" s="244">
        <v>488000</v>
      </c>
    </row>
    <row r="185" spans="1:11" ht="19.5" x14ac:dyDescent="0.2">
      <c r="A185" s="29" t="s">
        <v>405</v>
      </c>
      <c r="B185" s="263"/>
      <c r="C185" s="263"/>
      <c r="D185" s="263"/>
      <c r="E185" s="264"/>
      <c r="F185" s="263"/>
      <c r="G185" s="263"/>
      <c r="H185" s="263"/>
      <c r="I185" s="244"/>
      <c r="J185" s="263"/>
      <c r="K185" s="244"/>
    </row>
    <row r="186" spans="1:11" ht="19.5" x14ac:dyDescent="0.2">
      <c r="A186" s="28" t="s">
        <v>406</v>
      </c>
      <c r="B186" s="263"/>
      <c r="C186" s="263"/>
      <c r="D186" s="263"/>
      <c r="E186" s="264"/>
      <c r="F186" s="263"/>
      <c r="G186" s="263"/>
      <c r="H186" s="263"/>
      <c r="I186" s="244"/>
      <c r="J186" s="263"/>
      <c r="K186" s="244"/>
    </row>
    <row r="187" spans="1:11" ht="19.5" x14ac:dyDescent="0.2">
      <c r="A187" s="24" t="s">
        <v>86</v>
      </c>
      <c r="B187" s="263">
        <v>4.3</v>
      </c>
      <c r="C187" s="263">
        <v>2</v>
      </c>
      <c r="D187" s="263">
        <v>3</v>
      </c>
      <c r="E187" s="264" t="str">
        <f t="shared" ref="E187" si="0">$E$163</f>
        <v>สำนักงานทรัพยากรน้ำ ภาค 6 (ระยอง)</v>
      </c>
      <c r="F187" s="263" t="s">
        <v>11</v>
      </c>
      <c r="G187" s="263" t="s">
        <v>11</v>
      </c>
      <c r="H187" s="263" t="s">
        <v>11</v>
      </c>
      <c r="I187" s="244">
        <v>500000</v>
      </c>
      <c r="J187" s="263" t="s">
        <v>11</v>
      </c>
      <c r="K187" s="244">
        <v>500000</v>
      </c>
    </row>
    <row r="188" spans="1:11" ht="19.5" x14ac:dyDescent="0.2">
      <c r="A188" s="29" t="s">
        <v>407</v>
      </c>
      <c r="B188" s="263"/>
      <c r="C188" s="263"/>
      <c r="D188" s="263"/>
      <c r="E188" s="264"/>
      <c r="F188" s="263"/>
      <c r="G188" s="263"/>
      <c r="H188" s="263"/>
      <c r="I188" s="244"/>
      <c r="J188" s="263"/>
      <c r="K188" s="244"/>
    </row>
    <row r="189" spans="1:11" ht="19.5" x14ac:dyDescent="0.2">
      <c r="A189" s="28" t="s">
        <v>408</v>
      </c>
      <c r="B189" s="263"/>
      <c r="C189" s="263"/>
      <c r="D189" s="263"/>
      <c r="E189" s="264"/>
      <c r="F189" s="263"/>
      <c r="G189" s="263"/>
      <c r="H189" s="263"/>
      <c r="I189" s="244"/>
      <c r="J189" s="263"/>
      <c r="K189" s="244"/>
    </row>
    <row r="190" spans="1:11" ht="19.5" x14ac:dyDescent="0.2">
      <c r="A190" s="24" t="s">
        <v>87</v>
      </c>
      <c r="B190" s="263">
        <v>4.3</v>
      </c>
      <c r="C190" s="263">
        <v>2</v>
      </c>
      <c r="D190" s="263">
        <v>2</v>
      </c>
      <c r="E190" s="264" t="s">
        <v>379</v>
      </c>
      <c r="F190" s="263" t="s">
        <v>11</v>
      </c>
      <c r="G190" s="263" t="s">
        <v>11</v>
      </c>
      <c r="H190" s="244">
        <v>3500000</v>
      </c>
      <c r="I190" s="263" t="s">
        <v>11</v>
      </c>
      <c r="J190" s="263" t="s">
        <v>11</v>
      </c>
      <c r="K190" s="244">
        <v>3500000</v>
      </c>
    </row>
    <row r="191" spans="1:11" ht="19.5" x14ac:dyDescent="0.2">
      <c r="A191" s="29" t="s">
        <v>409</v>
      </c>
      <c r="B191" s="263"/>
      <c r="C191" s="263"/>
      <c r="D191" s="263"/>
      <c r="E191" s="264"/>
      <c r="F191" s="263"/>
      <c r="G191" s="263"/>
      <c r="H191" s="244"/>
      <c r="I191" s="263"/>
      <c r="J191" s="263"/>
      <c r="K191" s="244"/>
    </row>
    <row r="192" spans="1:11" ht="19.5" x14ac:dyDescent="0.2">
      <c r="A192" s="28" t="s">
        <v>408</v>
      </c>
      <c r="B192" s="263"/>
      <c r="C192" s="263"/>
      <c r="D192" s="263"/>
      <c r="E192" s="264"/>
      <c r="F192" s="263"/>
      <c r="G192" s="263"/>
      <c r="H192" s="244"/>
      <c r="I192" s="263"/>
      <c r="J192" s="263"/>
      <c r="K192" s="244"/>
    </row>
    <row r="193" spans="1:11" ht="19.5" x14ac:dyDescent="0.2">
      <c r="A193" s="24" t="s">
        <v>88</v>
      </c>
      <c r="B193" s="263">
        <v>4.3</v>
      </c>
      <c r="C193" s="263">
        <v>2</v>
      </c>
      <c r="D193" s="263">
        <v>2</v>
      </c>
      <c r="E193" s="264" t="s">
        <v>379</v>
      </c>
      <c r="F193" s="263" t="s">
        <v>11</v>
      </c>
      <c r="G193" s="263" t="s">
        <v>11</v>
      </c>
      <c r="H193" s="244">
        <v>20000000</v>
      </c>
      <c r="I193" s="263" t="s">
        <v>11</v>
      </c>
      <c r="J193" s="263" t="s">
        <v>11</v>
      </c>
      <c r="K193" s="244">
        <v>20000000</v>
      </c>
    </row>
    <row r="194" spans="1:11" ht="19.5" x14ac:dyDescent="0.2">
      <c r="A194" s="29" t="s">
        <v>410</v>
      </c>
      <c r="B194" s="263"/>
      <c r="C194" s="263"/>
      <c r="D194" s="263"/>
      <c r="E194" s="264"/>
      <c r="F194" s="263"/>
      <c r="G194" s="263"/>
      <c r="H194" s="244"/>
      <c r="I194" s="263"/>
      <c r="J194" s="263"/>
      <c r="K194" s="244"/>
    </row>
    <row r="195" spans="1:11" ht="19.5" x14ac:dyDescent="0.2">
      <c r="A195" s="29" t="s">
        <v>411</v>
      </c>
      <c r="B195" s="263"/>
      <c r="C195" s="263"/>
      <c r="D195" s="263"/>
      <c r="E195" s="264"/>
      <c r="F195" s="263"/>
      <c r="G195" s="263"/>
      <c r="H195" s="244"/>
      <c r="I195" s="263"/>
      <c r="J195" s="263"/>
      <c r="K195" s="244"/>
    </row>
    <row r="196" spans="1:11" ht="19.5" x14ac:dyDescent="0.2">
      <c r="A196" s="28" t="s">
        <v>412</v>
      </c>
      <c r="B196" s="263"/>
      <c r="C196" s="263"/>
      <c r="D196" s="263"/>
      <c r="E196" s="264"/>
      <c r="F196" s="263"/>
      <c r="G196" s="263"/>
      <c r="H196" s="244"/>
      <c r="I196" s="263"/>
      <c r="J196" s="263"/>
      <c r="K196" s="244"/>
    </row>
    <row r="197" spans="1:11" ht="19.5" x14ac:dyDescent="0.2">
      <c r="A197" s="24" t="s">
        <v>89</v>
      </c>
      <c r="B197" s="271">
        <f>$B$190</f>
        <v>4.3</v>
      </c>
      <c r="C197" s="263">
        <v>2</v>
      </c>
      <c r="D197" s="263">
        <v>3</v>
      </c>
      <c r="E197" s="264" t="s">
        <v>379</v>
      </c>
      <c r="F197" s="263" t="s">
        <v>11</v>
      </c>
      <c r="G197" s="263" t="s">
        <v>11</v>
      </c>
      <c r="H197" s="244">
        <v>8000000</v>
      </c>
      <c r="I197" s="263" t="s">
        <v>11</v>
      </c>
      <c r="J197" s="263" t="s">
        <v>11</v>
      </c>
      <c r="K197" s="244">
        <v>8000000</v>
      </c>
    </row>
    <row r="198" spans="1:11" ht="19.5" x14ac:dyDescent="0.2">
      <c r="A198" s="29" t="s">
        <v>413</v>
      </c>
      <c r="B198" s="331"/>
      <c r="C198" s="263"/>
      <c r="D198" s="263"/>
      <c r="E198" s="264"/>
      <c r="F198" s="263"/>
      <c r="G198" s="263"/>
      <c r="H198" s="244"/>
      <c r="I198" s="263"/>
      <c r="J198" s="263"/>
      <c r="K198" s="244"/>
    </row>
    <row r="199" spans="1:11" ht="19.5" x14ac:dyDescent="0.2">
      <c r="A199" s="28" t="s">
        <v>414</v>
      </c>
      <c r="B199" s="272"/>
      <c r="C199" s="263"/>
      <c r="D199" s="263"/>
      <c r="E199" s="264"/>
      <c r="F199" s="263"/>
      <c r="G199" s="263"/>
      <c r="H199" s="244"/>
      <c r="I199" s="263"/>
      <c r="J199" s="263"/>
      <c r="K199" s="244"/>
    </row>
    <row r="200" spans="1:11" ht="19.5" x14ac:dyDescent="0.2">
      <c r="A200" s="24" t="s">
        <v>90</v>
      </c>
      <c r="B200" s="263">
        <v>4.3</v>
      </c>
      <c r="C200" s="263">
        <v>2</v>
      </c>
      <c r="D200" s="263">
        <v>3</v>
      </c>
      <c r="E200" s="264" t="s">
        <v>379</v>
      </c>
      <c r="F200" s="263" t="s">
        <v>11</v>
      </c>
      <c r="G200" s="263" t="s">
        <v>11</v>
      </c>
      <c r="H200" s="244">
        <v>1235000</v>
      </c>
      <c r="I200" s="263" t="s">
        <v>11</v>
      </c>
      <c r="J200" s="263" t="s">
        <v>11</v>
      </c>
      <c r="K200" s="244">
        <v>1235000</v>
      </c>
    </row>
    <row r="201" spans="1:11" ht="19.5" x14ac:dyDescent="0.2">
      <c r="A201" s="29" t="s">
        <v>415</v>
      </c>
      <c r="B201" s="263"/>
      <c r="C201" s="263"/>
      <c r="D201" s="263"/>
      <c r="E201" s="264"/>
      <c r="F201" s="263"/>
      <c r="G201" s="263"/>
      <c r="H201" s="244"/>
      <c r="I201" s="263"/>
      <c r="J201" s="263"/>
      <c r="K201" s="244"/>
    </row>
    <row r="202" spans="1:11" ht="19.5" x14ac:dyDescent="0.2">
      <c r="A202" s="28" t="s">
        <v>416</v>
      </c>
      <c r="B202" s="263"/>
      <c r="C202" s="263"/>
      <c r="D202" s="263"/>
      <c r="E202" s="264"/>
      <c r="F202" s="263"/>
      <c r="G202" s="263"/>
      <c r="H202" s="244"/>
      <c r="I202" s="263"/>
      <c r="J202" s="263"/>
      <c r="K202" s="244"/>
    </row>
    <row r="203" spans="1:11" ht="19.5" x14ac:dyDescent="0.2">
      <c r="A203" s="24" t="s">
        <v>174</v>
      </c>
      <c r="B203" s="263">
        <v>4.3</v>
      </c>
      <c r="C203" s="263">
        <v>2</v>
      </c>
      <c r="D203" s="263">
        <v>3</v>
      </c>
      <c r="E203" s="264" t="s">
        <v>379</v>
      </c>
      <c r="F203" s="263" t="s">
        <v>11</v>
      </c>
      <c r="G203" s="263" t="s">
        <v>11</v>
      </c>
      <c r="H203" s="244">
        <v>3540000</v>
      </c>
      <c r="I203" s="263" t="s">
        <v>11</v>
      </c>
      <c r="J203" s="263" t="s">
        <v>11</v>
      </c>
      <c r="K203" s="244">
        <v>3540000</v>
      </c>
    </row>
    <row r="204" spans="1:11" ht="19.5" x14ac:dyDescent="0.2">
      <c r="A204" s="29" t="s">
        <v>418</v>
      </c>
      <c r="B204" s="263"/>
      <c r="C204" s="263"/>
      <c r="D204" s="263"/>
      <c r="E204" s="264"/>
      <c r="F204" s="263"/>
      <c r="G204" s="263"/>
      <c r="H204" s="244"/>
      <c r="I204" s="263"/>
      <c r="J204" s="263"/>
      <c r="K204" s="244"/>
    </row>
    <row r="205" spans="1:11" ht="19.5" x14ac:dyDescent="0.2">
      <c r="A205" s="28" t="s">
        <v>419</v>
      </c>
      <c r="B205" s="263"/>
      <c r="C205" s="263"/>
      <c r="D205" s="263"/>
      <c r="E205" s="264"/>
      <c r="F205" s="263"/>
      <c r="G205" s="263"/>
      <c r="H205" s="244"/>
      <c r="I205" s="263"/>
      <c r="J205" s="263"/>
      <c r="K205" s="244"/>
    </row>
    <row r="206" spans="1:11" ht="19.5" x14ac:dyDescent="0.2">
      <c r="A206" s="24" t="s">
        <v>91</v>
      </c>
      <c r="B206" s="263">
        <v>4.3</v>
      </c>
      <c r="C206" s="271">
        <f>$C$190</f>
        <v>2</v>
      </c>
      <c r="D206" s="263">
        <v>3</v>
      </c>
      <c r="E206" s="264" t="s">
        <v>379</v>
      </c>
      <c r="F206" s="263" t="s">
        <v>11</v>
      </c>
      <c r="G206" s="263" t="s">
        <v>11</v>
      </c>
      <c r="H206" s="244">
        <v>2850000</v>
      </c>
      <c r="I206" s="263" t="s">
        <v>11</v>
      </c>
      <c r="J206" s="263" t="s">
        <v>11</v>
      </c>
      <c r="K206" s="244">
        <v>2850000</v>
      </c>
    </row>
    <row r="207" spans="1:11" ht="19.5" x14ac:dyDescent="0.2">
      <c r="A207" s="47" t="s">
        <v>420</v>
      </c>
      <c r="B207" s="263"/>
      <c r="C207" s="331"/>
      <c r="D207" s="263"/>
      <c r="E207" s="264"/>
      <c r="F207" s="263"/>
      <c r="G207" s="263"/>
      <c r="H207" s="244"/>
      <c r="I207" s="263"/>
      <c r="J207" s="263"/>
      <c r="K207" s="244"/>
    </row>
    <row r="208" spans="1:11" ht="19.5" x14ac:dyDescent="0.2">
      <c r="A208" s="25" t="s">
        <v>421</v>
      </c>
      <c r="B208" s="263"/>
      <c r="C208" s="272"/>
      <c r="D208" s="263"/>
      <c r="E208" s="264"/>
      <c r="F208" s="263"/>
      <c r="G208" s="263"/>
      <c r="H208" s="244"/>
      <c r="I208" s="263"/>
      <c r="J208" s="263"/>
      <c r="K208" s="244"/>
    </row>
    <row r="209" spans="1:11" ht="19.5" x14ac:dyDescent="0.2">
      <c r="A209" s="24" t="s">
        <v>92</v>
      </c>
      <c r="B209" s="263">
        <v>4.3</v>
      </c>
      <c r="C209" s="263">
        <v>2</v>
      </c>
      <c r="D209" s="263">
        <v>3</v>
      </c>
      <c r="E209" s="264" t="s">
        <v>379</v>
      </c>
      <c r="F209" s="263" t="s">
        <v>11</v>
      </c>
      <c r="G209" s="263" t="s">
        <v>11</v>
      </c>
      <c r="H209" s="244">
        <v>3500000</v>
      </c>
      <c r="I209" s="263" t="s">
        <v>11</v>
      </c>
      <c r="J209" s="263" t="s">
        <v>11</v>
      </c>
      <c r="K209" s="244">
        <v>3500000</v>
      </c>
    </row>
    <row r="210" spans="1:11" ht="19.5" x14ac:dyDescent="0.2">
      <c r="A210" s="47" t="s">
        <v>422</v>
      </c>
      <c r="B210" s="263"/>
      <c r="C210" s="263"/>
      <c r="D210" s="263"/>
      <c r="E210" s="264"/>
      <c r="F210" s="263"/>
      <c r="G210" s="263"/>
      <c r="H210" s="244"/>
      <c r="I210" s="263"/>
      <c r="J210" s="263"/>
      <c r="K210" s="244"/>
    </row>
    <row r="211" spans="1:11" ht="19.5" x14ac:dyDescent="0.2">
      <c r="A211" s="25" t="s">
        <v>423</v>
      </c>
      <c r="B211" s="263"/>
      <c r="C211" s="263"/>
      <c r="D211" s="263"/>
      <c r="E211" s="264"/>
      <c r="F211" s="263"/>
      <c r="G211" s="263"/>
      <c r="H211" s="244"/>
      <c r="I211" s="263"/>
      <c r="J211" s="263"/>
      <c r="K211" s="244"/>
    </row>
    <row r="212" spans="1:11" ht="19.5" x14ac:dyDescent="0.2">
      <c r="A212" s="24" t="s">
        <v>94</v>
      </c>
      <c r="B212" s="263">
        <v>4.3</v>
      </c>
      <c r="C212" s="263">
        <v>2</v>
      </c>
      <c r="D212" s="263">
        <v>3</v>
      </c>
      <c r="E212" s="264" t="s">
        <v>379</v>
      </c>
      <c r="F212" s="263" t="s">
        <v>11</v>
      </c>
      <c r="G212" s="263" t="s">
        <v>11</v>
      </c>
      <c r="H212" s="244">
        <v>2800000</v>
      </c>
      <c r="I212" s="263" t="s">
        <v>11</v>
      </c>
      <c r="J212" s="263" t="s">
        <v>11</v>
      </c>
      <c r="K212" s="244">
        <v>2800000</v>
      </c>
    </row>
    <row r="213" spans="1:11" ht="19.5" x14ac:dyDescent="0.2">
      <c r="A213" s="47" t="s">
        <v>424</v>
      </c>
      <c r="B213" s="263"/>
      <c r="C213" s="263"/>
      <c r="D213" s="263"/>
      <c r="E213" s="264"/>
      <c r="F213" s="263"/>
      <c r="G213" s="263"/>
      <c r="H213" s="244"/>
      <c r="I213" s="263"/>
      <c r="J213" s="263"/>
      <c r="K213" s="244"/>
    </row>
    <row r="214" spans="1:11" ht="19.5" x14ac:dyDescent="0.2">
      <c r="A214" s="25" t="s">
        <v>399</v>
      </c>
      <c r="B214" s="263"/>
      <c r="C214" s="263"/>
      <c r="D214" s="263"/>
      <c r="E214" s="264"/>
      <c r="F214" s="263"/>
      <c r="G214" s="263"/>
      <c r="H214" s="244"/>
      <c r="I214" s="263"/>
      <c r="J214" s="263"/>
      <c r="K214" s="244"/>
    </row>
    <row r="215" spans="1:11" ht="19.5" x14ac:dyDescent="0.2">
      <c r="A215" s="24" t="s">
        <v>95</v>
      </c>
      <c r="B215" s="263">
        <v>4.3</v>
      </c>
      <c r="C215" s="263">
        <v>2</v>
      </c>
      <c r="D215" s="263">
        <v>3</v>
      </c>
      <c r="E215" s="264" t="s">
        <v>379</v>
      </c>
      <c r="F215" s="263" t="s">
        <v>11</v>
      </c>
      <c r="G215" s="263" t="s">
        <v>11</v>
      </c>
      <c r="H215" s="244">
        <v>4000000</v>
      </c>
      <c r="I215" s="263" t="s">
        <v>11</v>
      </c>
      <c r="J215" s="263" t="s">
        <v>11</v>
      </c>
      <c r="K215" s="244">
        <v>4000000</v>
      </c>
    </row>
    <row r="216" spans="1:11" ht="19.5" x14ac:dyDescent="0.2">
      <c r="A216" s="47" t="s">
        <v>425</v>
      </c>
      <c r="B216" s="263"/>
      <c r="C216" s="263"/>
      <c r="D216" s="263"/>
      <c r="E216" s="264"/>
      <c r="F216" s="263"/>
      <c r="G216" s="263"/>
      <c r="H216" s="244"/>
      <c r="I216" s="263"/>
      <c r="J216" s="263"/>
      <c r="K216" s="244"/>
    </row>
    <row r="217" spans="1:11" ht="19.5" x14ac:dyDescent="0.2">
      <c r="A217" s="25" t="s">
        <v>426</v>
      </c>
      <c r="B217" s="263"/>
      <c r="C217" s="263"/>
      <c r="D217" s="263"/>
      <c r="E217" s="264"/>
      <c r="F217" s="263"/>
      <c r="G217" s="263"/>
      <c r="H217" s="244"/>
      <c r="I217" s="263"/>
      <c r="J217" s="263"/>
      <c r="K217" s="244"/>
    </row>
    <row r="218" spans="1:11" ht="19.5" x14ac:dyDescent="0.2">
      <c r="A218" s="24" t="s">
        <v>238</v>
      </c>
      <c r="B218" s="263">
        <v>4.3</v>
      </c>
      <c r="C218" s="263">
        <v>2</v>
      </c>
      <c r="D218" s="263">
        <v>3</v>
      </c>
      <c r="E218" s="264" t="s">
        <v>379</v>
      </c>
      <c r="F218" s="263" t="s">
        <v>11</v>
      </c>
      <c r="G218" s="263" t="s">
        <v>11</v>
      </c>
      <c r="H218" s="244">
        <v>2500000</v>
      </c>
      <c r="I218" s="263" t="s">
        <v>11</v>
      </c>
      <c r="J218" s="263" t="s">
        <v>11</v>
      </c>
      <c r="K218" s="244">
        <v>2500000</v>
      </c>
    </row>
    <row r="219" spans="1:11" ht="19.5" x14ac:dyDescent="0.2">
      <c r="A219" s="47" t="s">
        <v>427</v>
      </c>
      <c r="B219" s="263"/>
      <c r="C219" s="263"/>
      <c r="D219" s="263"/>
      <c r="E219" s="264"/>
      <c r="F219" s="263"/>
      <c r="G219" s="263"/>
      <c r="H219" s="244"/>
      <c r="I219" s="263"/>
      <c r="J219" s="263"/>
      <c r="K219" s="244"/>
    </row>
    <row r="220" spans="1:11" ht="19.5" x14ac:dyDescent="0.2">
      <c r="A220" s="25" t="s">
        <v>428</v>
      </c>
      <c r="B220" s="263"/>
      <c r="C220" s="263"/>
      <c r="D220" s="263"/>
      <c r="E220" s="264"/>
      <c r="F220" s="263"/>
      <c r="G220" s="263"/>
      <c r="H220" s="244"/>
      <c r="I220" s="263"/>
      <c r="J220" s="263"/>
      <c r="K220" s="244"/>
    </row>
    <row r="221" spans="1:11" ht="19.5" x14ac:dyDescent="0.2">
      <c r="A221" s="24" t="s">
        <v>417</v>
      </c>
      <c r="B221" s="263">
        <v>4.3</v>
      </c>
      <c r="C221" s="263">
        <v>2</v>
      </c>
      <c r="D221" s="263">
        <v>3</v>
      </c>
      <c r="E221" s="264" t="s">
        <v>379</v>
      </c>
      <c r="F221" s="263" t="s">
        <v>11</v>
      </c>
      <c r="G221" s="263" t="s">
        <v>11</v>
      </c>
      <c r="H221" s="244">
        <v>12000000</v>
      </c>
      <c r="I221" s="263" t="s">
        <v>11</v>
      </c>
      <c r="J221" s="263" t="s">
        <v>11</v>
      </c>
      <c r="K221" s="244">
        <v>12000000</v>
      </c>
    </row>
    <row r="222" spans="1:11" ht="19.5" x14ac:dyDescent="0.2">
      <c r="A222" s="47" t="s">
        <v>429</v>
      </c>
      <c r="B222" s="263"/>
      <c r="C222" s="263"/>
      <c r="D222" s="263"/>
      <c r="E222" s="264"/>
      <c r="F222" s="263"/>
      <c r="G222" s="263"/>
      <c r="H222" s="244"/>
      <c r="I222" s="263"/>
      <c r="J222" s="263"/>
      <c r="K222" s="244"/>
    </row>
    <row r="223" spans="1:11" ht="19.5" x14ac:dyDescent="0.2">
      <c r="A223" s="25" t="s">
        <v>430</v>
      </c>
      <c r="B223" s="263"/>
      <c r="C223" s="263"/>
      <c r="D223" s="263"/>
      <c r="E223" s="264"/>
      <c r="F223" s="263"/>
      <c r="G223" s="263"/>
      <c r="H223" s="244"/>
      <c r="I223" s="263"/>
      <c r="J223" s="263"/>
      <c r="K223" s="244"/>
    </row>
    <row r="224" spans="1:11" ht="19.5" x14ac:dyDescent="0.2">
      <c r="A224" s="24" t="s">
        <v>240</v>
      </c>
      <c r="B224" s="263">
        <v>4.3</v>
      </c>
      <c r="C224" s="263">
        <v>2</v>
      </c>
      <c r="D224" s="263">
        <v>3</v>
      </c>
      <c r="E224" s="264" t="s">
        <v>379</v>
      </c>
      <c r="F224" s="263" t="s">
        <v>11</v>
      </c>
      <c r="G224" s="263" t="s">
        <v>11</v>
      </c>
      <c r="H224" s="244">
        <v>2520000</v>
      </c>
      <c r="I224" s="263" t="s">
        <v>11</v>
      </c>
      <c r="J224" s="263" t="s">
        <v>11</v>
      </c>
      <c r="K224" s="244">
        <v>2520000</v>
      </c>
    </row>
    <row r="225" spans="1:11" ht="19.5" x14ac:dyDescent="0.2">
      <c r="A225" s="47" t="s">
        <v>431</v>
      </c>
      <c r="B225" s="263"/>
      <c r="C225" s="263"/>
      <c r="D225" s="263"/>
      <c r="E225" s="264"/>
      <c r="F225" s="263"/>
      <c r="G225" s="263"/>
      <c r="H225" s="244"/>
      <c r="I225" s="263"/>
      <c r="J225" s="263"/>
      <c r="K225" s="244"/>
    </row>
    <row r="226" spans="1:11" ht="19.5" x14ac:dyDescent="0.2">
      <c r="A226" s="25" t="s">
        <v>432</v>
      </c>
      <c r="B226" s="263"/>
      <c r="C226" s="263"/>
      <c r="D226" s="263"/>
      <c r="E226" s="264"/>
      <c r="F226" s="263"/>
      <c r="G226" s="263"/>
      <c r="H226" s="244"/>
      <c r="I226" s="263"/>
      <c r="J226" s="263"/>
      <c r="K226" s="244"/>
    </row>
    <row r="227" spans="1:11" ht="19.5" x14ac:dyDescent="0.2">
      <c r="A227" s="24" t="s">
        <v>241</v>
      </c>
      <c r="B227" s="263">
        <v>4.3</v>
      </c>
      <c r="C227" s="263">
        <v>2</v>
      </c>
      <c r="D227" s="263">
        <v>3</v>
      </c>
      <c r="E227" s="264" t="s">
        <v>379</v>
      </c>
      <c r="F227" s="263" t="s">
        <v>11</v>
      </c>
      <c r="G227" s="263" t="s">
        <v>11</v>
      </c>
      <c r="H227" s="244">
        <v>3100000</v>
      </c>
      <c r="I227" s="263" t="s">
        <v>11</v>
      </c>
      <c r="J227" s="263" t="s">
        <v>11</v>
      </c>
      <c r="K227" s="244">
        <v>3100000</v>
      </c>
    </row>
    <row r="228" spans="1:11" ht="19.5" x14ac:dyDescent="0.2">
      <c r="A228" s="29" t="s">
        <v>433</v>
      </c>
      <c r="B228" s="263"/>
      <c r="C228" s="263"/>
      <c r="D228" s="263"/>
      <c r="E228" s="264"/>
      <c r="F228" s="263"/>
      <c r="G228" s="263"/>
      <c r="H228" s="244"/>
      <c r="I228" s="263"/>
      <c r="J228" s="263"/>
      <c r="K228" s="244"/>
    </row>
    <row r="229" spans="1:11" ht="19.5" x14ac:dyDescent="0.2">
      <c r="A229" s="28" t="s">
        <v>434</v>
      </c>
      <c r="B229" s="263"/>
      <c r="C229" s="263"/>
      <c r="D229" s="263"/>
      <c r="E229" s="264"/>
      <c r="F229" s="263"/>
      <c r="G229" s="263"/>
      <c r="H229" s="244"/>
      <c r="I229" s="263"/>
      <c r="J229" s="263"/>
      <c r="K229" s="244"/>
    </row>
    <row r="230" spans="1:11" ht="19.5" x14ac:dyDescent="0.2">
      <c r="A230" s="24" t="s">
        <v>242</v>
      </c>
      <c r="B230" s="263">
        <v>4.3</v>
      </c>
      <c r="C230" s="263">
        <v>2</v>
      </c>
      <c r="D230" s="263">
        <v>3</v>
      </c>
      <c r="E230" s="264" t="s">
        <v>379</v>
      </c>
      <c r="F230" s="263" t="s">
        <v>11</v>
      </c>
      <c r="G230" s="263" t="s">
        <v>11</v>
      </c>
      <c r="H230" s="244">
        <v>22400000</v>
      </c>
      <c r="I230" s="263" t="s">
        <v>11</v>
      </c>
      <c r="J230" s="263" t="s">
        <v>11</v>
      </c>
      <c r="K230" s="244">
        <v>22400000</v>
      </c>
    </row>
    <row r="231" spans="1:11" ht="19.5" x14ac:dyDescent="0.2">
      <c r="A231" s="29" t="s">
        <v>435</v>
      </c>
      <c r="B231" s="263"/>
      <c r="C231" s="263"/>
      <c r="D231" s="263"/>
      <c r="E231" s="264"/>
      <c r="F231" s="263"/>
      <c r="G231" s="263"/>
      <c r="H231" s="244"/>
      <c r="I231" s="263"/>
      <c r="J231" s="263"/>
      <c r="K231" s="244"/>
    </row>
    <row r="232" spans="1:11" ht="19.5" x14ac:dyDescent="0.2">
      <c r="A232" s="28" t="s">
        <v>436</v>
      </c>
      <c r="B232" s="263"/>
      <c r="C232" s="263"/>
      <c r="D232" s="263"/>
      <c r="E232" s="264"/>
      <c r="F232" s="263"/>
      <c r="G232" s="263"/>
      <c r="H232" s="244"/>
      <c r="I232" s="263"/>
      <c r="J232" s="263"/>
      <c r="K232" s="244"/>
    </row>
    <row r="233" spans="1:11" ht="19.5" x14ac:dyDescent="0.2">
      <c r="A233" s="24" t="s">
        <v>243</v>
      </c>
      <c r="B233" s="263">
        <v>4.3</v>
      </c>
      <c r="C233" s="263">
        <v>2</v>
      </c>
      <c r="D233" s="263">
        <v>3</v>
      </c>
      <c r="E233" s="264" t="s">
        <v>379</v>
      </c>
      <c r="F233" s="263" t="s">
        <v>11</v>
      </c>
      <c r="G233" s="263" t="s">
        <v>11</v>
      </c>
      <c r="H233" s="244">
        <v>1013000</v>
      </c>
      <c r="I233" s="263" t="s">
        <v>11</v>
      </c>
      <c r="J233" s="263" t="s">
        <v>11</v>
      </c>
      <c r="K233" s="244">
        <v>1013000</v>
      </c>
    </row>
    <row r="234" spans="1:11" ht="19.5" x14ac:dyDescent="0.2">
      <c r="A234" s="29" t="s">
        <v>437</v>
      </c>
      <c r="B234" s="263"/>
      <c r="C234" s="263"/>
      <c r="D234" s="263"/>
      <c r="E234" s="264"/>
      <c r="F234" s="263"/>
      <c r="G234" s="263"/>
      <c r="H234" s="244"/>
      <c r="I234" s="263"/>
      <c r="J234" s="263"/>
      <c r="K234" s="244"/>
    </row>
    <row r="235" spans="1:11" ht="19.5" x14ac:dyDescent="0.2">
      <c r="A235" s="28" t="s">
        <v>438</v>
      </c>
      <c r="B235" s="263"/>
      <c r="C235" s="263"/>
      <c r="D235" s="263"/>
      <c r="E235" s="264"/>
      <c r="F235" s="263"/>
      <c r="G235" s="263"/>
      <c r="H235" s="244"/>
      <c r="I235" s="263"/>
      <c r="J235" s="263"/>
      <c r="K235" s="244"/>
    </row>
    <row r="236" spans="1:11" ht="17.25" customHeight="1" x14ac:dyDescent="0.2">
      <c r="A236" s="24" t="s">
        <v>440</v>
      </c>
      <c r="B236" s="263">
        <v>4.3</v>
      </c>
      <c r="C236" s="263">
        <v>2</v>
      </c>
      <c r="D236" s="263">
        <v>3</v>
      </c>
      <c r="E236" s="264" t="s">
        <v>379</v>
      </c>
      <c r="F236" s="263" t="s">
        <v>11</v>
      </c>
      <c r="G236" s="263" t="s">
        <v>11</v>
      </c>
      <c r="H236" s="244">
        <v>1950000</v>
      </c>
      <c r="I236" s="263" t="s">
        <v>11</v>
      </c>
      <c r="J236" s="263" t="s">
        <v>11</v>
      </c>
      <c r="K236" s="244">
        <v>1950000</v>
      </c>
    </row>
    <row r="237" spans="1:11" ht="39" x14ac:dyDescent="0.2">
      <c r="A237" s="28" t="s">
        <v>439</v>
      </c>
      <c r="B237" s="263"/>
      <c r="C237" s="263"/>
      <c r="D237" s="263"/>
      <c r="E237" s="264"/>
      <c r="F237" s="263"/>
      <c r="G237" s="263"/>
      <c r="H237" s="244"/>
      <c r="I237" s="263"/>
      <c r="J237" s="263"/>
      <c r="K237" s="244"/>
    </row>
    <row r="238" spans="1:11" ht="19.5" x14ac:dyDescent="0.2">
      <c r="A238" s="24" t="s">
        <v>244</v>
      </c>
      <c r="B238" s="263">
        <v>4.3</v>
      </c>
      <c r="C238" s="263">
        <v>2</v>
      </c>
      <c r="D238" s="263">
        <v>3</v>
      </c>
      <c r="E238" s="264" t="s">
        <v>379</v>
      </c>
      <c r="F238" s="263" t="s">
        <v>11</v>
      </c>
      <c r="G238" s="263" t="s">
        <v>11</v>
      </c>
      <c r="H238" s="244">
        <v>787000</v>
      </c>
      <c r="I238" s="263" t="s">
        <v>11</v>
      </c>
      <c r="J238" s="263" t="s">
        <v>11</v>
      </c>
      <c r="K238" s="244">
        <v>787000</v>
      </c>
    </row>
    <row r="239" spans="1:11" ht="19.5" x14ac:dyDescent="0.2">
      <c r="A239" s="29" t="s">
        <v>441</v>
      </c>
      <c r="B239" s="263"/>
      <c r="C239" s="263"/>
      <c r="D239" s="263"/>
      <c r="E239" s="264"/>
      <c r="F239" s="263"/>
      <c r="G239" s="263"/>
      <c r="H239" s="244"/>
      <c r="I239" s="263"/>
      <c r="J239" s="263"/>
      <c r="K239" s="244"/>
    </row>
    <row r="240" spans="1:11" ht="19.5" x14ac:dyDescent="0.2">
      <c r="A240" s="28" t="s">
        <v>442</v>
      </c>
      <c r="B240" s="263"/>
      <c r="C240" s="263"/>
      <c r="D240" s="263"/>
      <c r="E240" s="264"/>
      <c r="F240" s="263"/>
      <c r="G240" s="263"/>
      <c r="H240" s="244"/>
      <c r="I240" s="263"/>
      <c r="J240" s="263"/>
      <c r="K240" s="244"/>
    </row>
    <row r="241" spans="1:11" ht="19.5" x14ac:dyDescent="0.2">
      <c r="A241" s="24" t="s">
        <v>245</v>
      </c>
      <c r="B241" s="263">
        <v>4.3</v>
      </c>
      <c r="C241" s="263">
        <v>2</v>
      </c>
      <c r="D241" s="263">
        <v>3</v>
      </c>
      <c r="E241" s="264" t="s">
        <v>379</v>
      </c>
      <c r="F241" s="263" t="s">
        <v>11</v>
      </c>
      <c r="G241" s="263" t="s">
        <v>11</v>
      </c>
      <c r="H241" s="244">
        <v>216000</v>
      </c>
      <c r="I241" s="263" t="s">
        <v>11</v>
      </c>
      <c r="J241" s="263" t="s">
        <v>11</v>
      </c>
      <c r="K241" s="244">
        <v>216000</v>
      </c>
    </row>
    <row r="242" spans="1:11" ht="19.5" x14ac:dyDescent="0.2">
      <c r="A242" s="29" t="s">
        <v>443</v>
      </c>
      <c r="B242" s="263"/>
      <c r="C242" s="263"/>
      <c r="D242" s="263"/>
      <c r="E242" s="264"/>
      <c r="F242" s="263"/>
      <c r="G242" s="263"/>
      <c r="H242" s="244"/>
      <c r="I242" s="263"/>
      <c r="J242" s="263"/>
      <c r="K242" s="244"/>
    </row>
    <row r="243" spans="1:11" ht="19.5" x14ac:dyDescent="0.2">
      <c r="A243" s="28" t="s">
        <v>444</v>
      </c>
      <c r="B243" s="263"/>
      <c r="C243" s="263"/>
      <c r="D243" s="263"/>
      <c r="E243" s="264"/>
      <c r="F243" s="263"/>
      <c r="G243" s="263"/>
      <c r="H243" s="244"/>
      <c r="I243" s="263"/>
      <c r="J243" s="263"/>
      <c r="K243" s="244"/>
    </row>
    <row r="244" spans="1:11" ht="19.5" x14ac:dyDescent="0.2">
      <c r="A244" s="24" t="s">
        <v>246</v>
      </c>
      <c r="B244" s="263">
        <v>4.3</v>
      </c>
      <c r="C244" s="263">
        <v>2</v>
      </c>
      <c r="D244" s="263">
        <v>3</v>
      </c>
      <c r="E244" s="264" t="s">
        <v>379</v>
      </c>
      <c r="F244" s="263" t="s">
        <v>11</v>
      </c>
      <c r="G244" s="263" t="s">
        <v>11</v>
      </c>
      <c r="H244" s="244">
        <v>538000</v>
      </c>
      <c r="I244" s="263" t="s">
        <v>11</v>
      </c>
      <c r="J244" s="263" t="s">
        <v>11</v>
      </c>
      <c r="K244" s="244">
        <v>538000</v>
      </c>
    </row>
    <row r="245" spans="1:11" ht="19.5" x14ac:dyDescent="0.2">
      <c r="A245" s="29" t="s">
        <v>445</v>
      </c>
      <c r="B245" s="263"/>
      <c r="C245" s="263"/>
      <c r="D245" s="263"/>
      <c r="E245" s="264"/>
      <c r="F245" s="263"/>
      <c r="G245" s="263"/>
      <c r="H245" s="244"/>
      <c r="I245" s="263"/>
      <c r="J245" s="263"/>
      <c r="K245" s="244"/>
    </row>
    <row r="246" spans="1:11" ht="19.5" x14ac:dyDescent="0.2">
      <c r="A246" s="28" t="s">
        <v>446</v>
      </c>
      <c r="B246" s="263"/>
      <c r="C246" s="263"/>
      <c r="D246" s="263"/>
      <c r="E246" s="264"/>
      <c r="F246" s="263"/>
      <c r="G246" s="263"/>
      <c r="H246" s="244"/>
      <c r="I246" s="263"/>
      <c r="J246" s="263"/>
      <c r="K246" s="244"/>
    </row>
    <row r="247" spans="1:11" ht="19.5" x14ac:dyDescent="0.2">
      <c r="A247" s="24" t="s">
        <v>248</v>
      </c>
      <c r="B247" s="263">
        <v>4.3</v>
      </c>
      <c r="C247" s="263">
        <v>2</v>
      </c>
      <c r="D247" s="263">
        <v>3</v>
      </c>
      <c r="E247" s="264" t="s">
        <v>379</v>
      </c>
      <c r="F247" s="263" t="s">
        <v>11</v>
      </c>
      <c r="G247" s="263" t="s">
        <v>11</v>
      </c>
      <c r="H247" s="244">
        <v>1500000</v>
      </c>
      <c r="I247" s="263" t="s">
        <v>11</v>
      </c>
      <c r="J247" s="263" t="s">
        <v>11</v>
      </c>
      <c r="K247" s="244">
        <v>1500000</v>
      </c>
    </row>
    <row r="248" spans="1:11" ht="19.5" x14ac:dyDescent="0.2">
      <c r="A248" s="29" t="s">
        <v>447</v>
      </c>
      <c r="B248" s="263"/>
      <c r="C248" s="263"/>
      <c r="D248" s="263"/>
      <c r="E248" s="264"/>
      <c r="F248" s="263"/>
      <c r="G248" s="263"/>
      <c r="H248" s="244"/>
      <c r="I248" s="263"/>
      <c r="J248" s="263"/>
      <c r="K248" s="244"/>
    </row>
    <row r="249" spans="1:11" ht="19.5" x14ac:dyDescent="0.2">
      <c r="A249" s="28" t="s">
        <v>448</v>
      </c>
      <c r="B249" s="263"/>
      <c r="C249" s="263"/>
      <c r="D249" s="263"/>
      <c r="E249" s="264"/>
      <c r="F249" s="263"/>
      <c r="G249" s="263"/>
      <c r="H249" s="244"/>
      <c r="I249" s="263"/>
      <c r="J249" s="263"/>
      <c r="K249" s="244"/>
    </row>
    <row r="250" spans="1:11" ht="19.5" x14ac:dyDescent="0.2">
      <c r="A250" s="24" t="s">
        <v>249</v>
      </c>
      <c r="B250" s="263">
        <v>4.3</v>
      </c>
      <c r="C250" s="263">
        <v>2</v>
      </c>
      <c r="D250" s="263">
        <v>3</v>
      </c>
      <c r="E250" s="264" t="str">
        <f t="shared" ref="E250" si="1">$E$163</f>
        <v>สำนักงานทรัพยากรน้ำ ภาค 6 (ระยอง)</v>
      </c>
      <c r="F250" s="263" t="s">
        <v>11</v>
      </c>
      <c r="G250" s="263" t="s">
        <v>11</v>
      </c>
      <c r="H250" s="244">
        <v>7200000</v>
      </c>
      <c r="I250" s="263" t="s">
        <v>11</v>
      </c>
      <c r="J250" s="263" t="s">
        <v>11</v>
      </c>
      <c r="K250" s="244">
        <v>7200000</v>
      </c>
    </row>
    <row r="251" spans="1:11" ht="19.5" x14ac:dyDescent="0.2">
      <c r="A251" s="29" t="s">
        <v>449</v>
      </c>
      <c r="B251" s="263"/>
      <c r="C251" s="263"/>
      <c r="D251" s="263"/>
      <c r="E251" s="264"/>
      <c r="F251" s="263"/>
      <c r="G251" s="263"/>
      <c r="H251" s="244"/>
      <c r="I251" s="263"/>
      <c r="J251" s="263"/>
      <c r="K251" s="244"/>
    </row>
    <row r="252" spans="1:11" ht="19.5" x14ac:dyDescent="0.2">
      <c r="A252" s="29" t="s">
        <v>450</v>
      </c>
      <c r="B252" s="263"/>
      <c r="C252" s="263"/>
      <c r="D252" s="263"/>
      <c r="E252" s="264"/>
      <c r="F252" s="263"/>
      <c r="G252" s="263"/>
      <c r="H252" s="244"/>
      <c r="I252" s="263"/>
      <c r="J252" s="263"/>
      <c r="K252" s="244"/>
    </row>
    <row r="253" spans="1:11" ht="19.5" x14ac:dyDescent="0.2">
      <c r="A253" s="28" t="s">
        <v>402</v>
      </c>
      <c r="B253" s="263"/>
      <c r="C253" s="263"/>
      <c r="D253" s="263"/>
      <c r="E253" s="264"/>
      <c r="F253" s="263"/>
      <c r="G253" s="263"/>
      <c r="H253" s="244"/>
      <c r="I253" s="263"/>
      <c r="J253" s="263"/>
      <c r="K253" s="244"/>
    </row>
    <row r="254" spans="1:11" ht="19.5" x14ac:dyDescent="0.2">
      <c r="A254" s="24" t="s">
        <v>250</v>
      </c>
      <c r="B254" s="263">
        <v>4.3</v>
      </c>
      <c r="C254" s="263">
        <v>2</v>
      </c>
      <c r="D254" s="263">
        <v>3</v>
      </c>
      <c r="E254" s="264" t="s">
        <v>379</v>
      </c>
      <c r="F254" s="263" t="s">
        <v>11</v>
      </c>
      <c r="G254" s="263" t="s">
        <v>11</v>
      </c>
      <c r="H254" s="244">
        <v>2500000</v>
      </c>
      <c r="I254" s="263" t="s">
        <v>11</v>
      </c>
      <c r="J254" s="263" t="s">
        <v>11</v>
      </c>
      <c r="K254" s="244">
        <v>2500000</v>
      </c>
    </row>
    <row r="255" spans="1:11" ht="19.5" x14ac:dyDescent="0.2">
      <c r="A255" s="29" t="s">
        <v>451</v>
      </c>
      <c r="B255" s="263"/>
      <c r="C255" s="263"/>
      <c r="D255" s="263"/>
      <c r="E255" s="264"/>
      <c r="F255" s="263"/>
      <c r="G255" s="263"/>
      <c r="H255" s="244"/>
      <c r="I255" s="263"/>
      <c r="J255" s="263"/>
      <c r="K255" s="244"/>
    </row>
    <row r="256" spans="1:11" ht="19.5" x14ac:dyDescent="0.2">
      <c r="A256" s="28" t="s">
        <v>452</v>
      </c>
      <c r="B256" s="263"/>
      <c r="C256" s="263"/>
      <c r="D256" s="263"/>
      <c r="E256" s="264"/>
      <c r="F256" s="263"/>
      <c r="G256" s="263"/>
      <c r="H256" s="244"/>
      <c r="I256" s="263"/>
      <c r="J256" s="263"/>
      <c r="K256" s="244"/>
    </row>
    <row r="257" spans="1:11" ht="19.5" x14ac:dyDescent="0.2">
      <c r="A257" s="24" t="s">
        <v>251</v>
      </c>
      <c r="B257" s="263">
        <v>4.3</v>
      </c>
      <c r="C257" s="263">
        <v>2</v>
      </c>
      <c r="D257" s="263">
        <v>3</v>
      </c>
      <c r="E257" s="264" t="s">
        <v>379</v>
      </c>
      <c r="F257" s="263" t="s">
        <v>11</v>
      </c>
      <c r="G257" s="263" t="s">
        <v>11</v>
      </c>
      <c r="H257" s="244">
        <v>2600000</v>
      </c>
      <c r="I257" s="263" t="s">
        <v>11</v>
      </c>
      <c r="J257" s="263" t="s">
        <v>11</v>
      </c>
      <c r="K257" s="244">
        <v>2600000</v>
      </c>
    </row>
    <row r="258" spans="1:11" ht="19.5" x14ac:dyDescent="0.2">
      <c r="A258" s="29" t="s">
        <v>453</v>
      </c>
      <c r="B258" s="263"/>
      <c r="C258" s="263"/>
      <c r="D258" s="263"/>
      <c r="E258" s="264"/>
      <c r="F258" s="263"/>
      <c r="G258" s="263"/>
      <c r="H258" s="244"/>
      <c r="I258" s="263"/>
      <c r="J258" s="263"/>
      <c r="K258" s="244"/>
    </row>
    <row r="259" spans="1:11" ht="19.5" x14ac:dyDescent="0.2">
      <c r="A259" s="28" t="s">
        <v>454</v>
      </c>
      <c r="B259" s="263"/>
      <c r="C259" s="263"/>
      <c r="D259" s="263"/>
      <c r="E259" s="264"/>
      <c r="F259" s="263"/>
      <c r="G259" s="263"/>
      <c r="H259" s="244"/>
      <c r="I259" s="263"/>
      <c r="J259" s="263"/>
      <c r="K259" s="244"/>
    </row>
    <row r="260" spans="1:11" ht="19.5" x14ac:dyDescent="0.2">
      <c r="A260" s="24" t="s">
        <v>252</v>
      </c>
      <c r="B260" s="263">
        <v>4.3</v>
      </c>
      <c r="C260" s="263">
        <v>2</v>
      </c>
      <c r="D260" s="263">
        <v>3</v>
      </c>
      <c r="E260" s="264" t="s">
        <v>379</v>
      </c>
      <c r="F260" s="263" t="s">
        <v>11</v>
      </c>
      <c r="G260" s="263" t="s">
        <v>11</v>
      </c>
      <c r="H260" s="244">
        <v>2290000</v>
      </c>
      <c r="I260" s="263" t="s">
        <v>11</v>
      </c>
      <c r="J260" s="263" t="s">
        <v>11</v>
      </c>
      <c r="K260" s="244">
        <v>2290000</v>
      </c>
    </row>
    <row r="261" spans="1:11" ht="19.5" x14ac:dyDescent="0.2">
      <c r="A261" s="47" t="s">
        <v>455</v>
      </c>
      <c r="B261" s="263"/>
      <c r="C261" s="263"/>
      <c r="D261" s="263"/>
      <c r="E261" s="264"/>
      <c r="F261" s="263"/>
      <c r="G261" s="263"/>
      <c r="H261" s="244"/>
      <c r="I261" s="263"/>
      <c r="J261" s="263"/>
      <c r="K261" s="244"/>
    </row>
    <row r="262" spans="1:11" ht="19.5" x14ac:dyDescent="0.2">
      <c r="A262" s="25" t="s">
        <v>456</v>
      </c>
      <c r="B262" s="263"/>
      <c r="C262" s="263"/>
      <c r="D262" s="263"/>
      <c r="E262" s="264"/>
      <c r="F262" s="263"/>
      <c r="G262" s="263"/>
      <c r="H262" s="244"/>
      <c r="I262" s="263"/>
      <c r="J262" s="263"/>
      <c r="K262" s="244"/>
    </row>
    <row r="263" spans="1:11" ht="19.5" x14ac:dyDescent="0.2">
      <c r="A263" s="24" t="s">
        <v>254</v>
      </c>
      <c r="B263" s="263">
        <v>4.3</v>
      </c>
      <c r="C263" s="263">
        <v>2</v>
      </c>
      <c r="D263" s="263">
        <v>3</v>
      </c>
      <c r="E263" s="264" t="s">
        <v>379</v>
      </c>
      <c r="F263" s="263" t="s">
        <v>11</v>
      </c>
      <c r="G263" s="263" t="s">
        <v>11</v>
      </c>
      <c r="H263" s="244">
        <v>2750000</v>
      </c>
      <c r="I263" s="263" t="s">
        <v>11</v>
      </c>
      <c r="J263" s="263" t="s">
        <v>11</v>
      </c>
      <c r="K263" s="244">
        <v>2750000</v>
      </c>
    </row>
    <row r="264" spans="1:11" ht="19.5" x14ac:dyDescent="0.2">
      <c r="A264" s="47" t="s">
        <v>457</v>
      </c>
      <c r="B264" s="263"/>
      <c r="C264" s="263"/>
      <c r="D264" s="263"/>
      <c r="E264" s="264"/>
      <c r="F264" s="263"/>
      <c r="G264" s="263"/>
      <c r="H264" s="244"/>
      <c r="I264" s="263"/>
      <c r="J264" s="263"/>
      <c r="K264" s="244"/>
    </row>
    <row r="265" spans="1:11" ht="19.5" x14ac:dyDescent="0.2">
      <c r="A265" s="25" t="s">
        <v>458</v>
      </c>
      <c r="B265" s="263"/>
      <c r="C265" s="263"/>
      <c r="D265" s="263"/>
      <c r="E265" s="264"/>
      <c r="F265" s="263"/>
      <c r="G265" s="263"/>
      <c r="H265" s="244"/>
      <c r="I265" s="263"/>
      <c r="J265" s="263"/>
      <c r="K265" s="244"/>
    </row>
    <row r="266" spans="1:11" ht="19.5" x14ac:dyDescent="0.2">
      <c r="A266" s="24" t="s">
        <v>255</v>
      </c>
      <c r="B266" s="263">
        <v>4.3</v>
      </c>
      <c r="C266" s="263">
        <v>2</v>
      </c>
      <c r="D266" s="263">
        <v>3</v>
      </c>
      <c r="E266" s="264" t="s">
        <v>379</v>
      </c>
      <c r="F266" s="263" t="s">
        <v>11</v>
      </c>
      <c r="G266" s="263" t="s">
        <v>11</v>
      </c>
      <c r="H266" s="244">
        <v>2740000</v>
      </c>
      <c r="I266" s="263" t="s">
        <v>11</v>
      </c>
      <c r="J266" s="263" t="s">
        <v>11</v>
      </c>
      <c r="K266" s="244">
        <v>2740000</v>
      </c>
    </row>
    <row r="267" spans="1:11" ht="19.5" x14ac:dyDescent="0.2">
      <c r="A267" s="47" t="s">
        <v>459</v>
      </c>
      <c r="B267" s="263"/>
      <c r="C267" s="263"/>
      <c r="D267" s="263"/>
      <c r="E267" s="264"/>
      <c r="F267" s="263"/>
      <c r="G267" s="263"/>
      <c r="H267" s="244"/>
      <c r="I267" s="263"/>
      <c r="J267" s="263"/>
      <c r="K267" s="244"/>
    </row>
    <row r="268" spans="1:11" ht="19.5" x14ac:dyDescent="0.2">
      <c r="A268" s="25" t="s">
        <v>460</v>
      </c>
      <c r="B268" s="263"/>
      <c r="C268" s="263"/>
      <c r="D268" s="263"/>
      <c r="E268" s="264"/>
      <c r="F268" s="263"/>
      <c r="G268" s="263"/>
      <c r="H268" s="244"/>
      <c r="I268" s="263"/>
      <c r="J268" s="263"/>
      <c r="K268" s="244"/>
    </row>
    <row r="269" spans="1:11" ht="19.5" x14ac:dyDescent="0.2">
      <c r="A269" s="24" t="s">
        <v>256</v>
      </c>
      <c r="B269" s="263">
        <v>4.3</v>
      </c>
      <c r="C269" s="263">
        <v>2</v>
      </c>
      <c r="D269" s="263">
        <v>3</v>
      </c>
      <c r="E269" s="264" t="s">
        <v>379</v>
      </c>
      <c r="F269" s="263" t="s">
        <v>11</v>
      </c>
      <c r="G269" s="263" t="s">
        <v>11</v>
      </c>
      <c r="H269" s="244">
        <v>13000000</v>
      </c>
      <c r="I269" s="263" t="s">
        <v>11</v>
      </c>
      <c r="J269" s="263" t="s">
        <v>11</v>
      </c>
      <c r="K269" s="244">
        <v>13000000</v>
      </c>
    </row>
    <row r="270" spans="1:11" ht="19.5" x14ac:dyDescent="0.2">
      <c r="A270" s="47" t="s">
        <v>461</v>
      </c>
      <c r="B270" s="263"/>
      <c r="C270" s="263"/>
      <c r="D270" s="263"/>
      <c r="E270" s="264"/>
      <c r="F270" s="263"/>
      <c r="G270" s="263"/>
      <c r="H270" s="244"/>
      <c r="I270" s="263"/>
      <c r="J270" s="263"/>
      <c r="K270" s="244"/>
    </row>
    <row r="271" spans="1:11" ht="19.5" x14ac:dyDescent="0.2">
      <c r="A271" s="25" t="s">
        <v>462</v>
      </c>
      <c r="B271" s="263"/>
      <c r="C271" s="263"/>
      <c r="D271" s="263"/>
      <c r="E271" s="264"/>
      <c r="F271" s="263"/>
      <c r="G271" s="263"/>
      <c r="H271" s="244"/>
      <c r="I271" s="263"/>
      <c r="J271" s="263"/>
      <c r="K271" s="244"/>
    </row>
    <row r="272" spans="1:11" ht="19.5" x14ac:dyDescent="0.2">
      <c r="A272" s="24" t="s">
        <v>257</v>
      </c>
      <c r="B272" s="263">
        <v>4.3</v>
      </c>
      <c r="C272" s="263">
        <v>2</v>
      </c>
      <c r="D272" s="263">
        <v>3</v>
      </c>
      <c r="E272" s="264" t="s">
        <v>379</v>
      </c>
      <c r="F272" s="263" t="s">
        <v>11</v>
      </c>
      <c r="G272" s="263" t="s">
        <v>11</v>
      </c>
      <c r="H272" s="263" t="s">
        <v>11</v>
      </c>
      <c r="I272" s="244">
        <v>230000</v>
      </c>
      <c r="J272" s="263" t="s">
        <v>11</v>
      </c>
      <c r="K272" s="244">
        <v>230000</v>
      </c>
    </row>
    <row r="273" spans="1:11" ht="19.5" x14ac:dyDescent="0.2">
      <c r="A273" s="47" t="s">
        <v>441</v>
      </c>
      <c r="B273" s="263"/>
      <c r="C273" s="263"/>
      <c r="D273" s="263"/>
      <c r="E273" s="264"/>
      <c r="F273" s="263"/>
      <c r="G273" s="263"/>
      <c r="H273" s="263"/>
      <c r="I273" s="244"/>
      <c r="J273" s="263"/>
      <c r="K273" s="244"/>
    </row>
    <row r="274" spans="1:11" ht="19.5" x14ac:dyDescent="0.2">
      <c r="A274" s="25" t="s">
        <v>463</v>
      </c>
      <c r="B274" s="263"/>
      <c r="C274" s="263"/>
      <c r="D274" s="263"/>
      <c r="E274" s="264"/>
      <c r="F274" s="263"/>
      <c r="G274" s="263"/>
      <c r="H274" s="263"/>
      <c r="I274" s="244"/>
      <c r="J274" s="263"/>
      <c r="K274" s="244"/>
    </row>
    <row r="275" spans="1:11" ht="19.5" x14ac:dyDescent="0.2">
      <c r="A275" s="24" t="s">
        <v>258</v>
      </c>
      <c r="B275" s="263">
        <v>4.3</v>
      </c>
      <c r="C275" s="263">
        <v>2</v>
      </c>
      <c r="D275" s="263">
        <v>3</v>
      </c>
      <c r="E275" s="264" t="s">
        <v>379</v>
      </c>
      <c r="F275" s="263" t="s">
        <v>11</v>
      </c>
      <c r="G275" s="263" t="s">
        <v>11</v>
      </c>
      <c r="H275" s="263" t="s">
        <v>11</v>
      </c>
      <c r="I275" s="244">
        <v>500000</v>
      </c>
      <c r="J275" s="263" t="s">
        <v>11</v>
      </c>
      <c r="K275" s="244">
        <v>500000</v>
      </c>
    </row>
    <row r="276" spans="1:11" ht="19.5" x14ac:dyDescent="0.2">
      <c r="A276" s="47" t="s">
        <v>464</v>
      </c>
      <c r="B276" s="263"/>
      <c r="C276" s="263"/>
      <c r="D276" s="263"/>
      <c r="E276" s="264"/>
      <c r="F276" s="263"/>
      <c r="G276" s="263"/>
      <c r="H276" s="263"/>
      <c r="I276" s="244"/>
      <c r="J276" s="263"/>
      <c r="K276" s="244"/>
    </row>
    <row r="277" spans="1:11" ht="19.5" x14ac:dyDescent="0.2">
      <c r="A277" s="47" t="s">
        <v>465</v>
      </c>
      <c r="B277" s="263"/>
      <c r="C277" s="263"/>
      <c r="D277" s="263"/>
      <c r="E277" s="264"/>
      <c r="F277" s="263"/>
      <c r="G277" s="263"/>
      <c r="H277" s="263"/>
      <c r="I277" s="244"/>
      <c r="J277" s="263"/>
      <c r="K277" s="244"/>
    </row>
    <row r="278" spans="1:11" ht="19.5" x14ac:dyDescent="0.2">
      <c r="A278" s="25" t="s">
        <v>466</v>
      </c>
      <c r="B278" s="263"/>
      <c r="C278" s="263"/>
      <c r="D278" s="263"/>
      <c r="E278" s="264"/>
      <c r="F278" s="263"/>
      <c r="G278" s="263"/>
      <c r="H278" s="263"/>
      <c r="I278" s="244"/>
      <c r="J278" s="263"/>
      <c r="K278" s="244"/>
    </row>
    <row r="279" spans="1:11" ht="19.5" x14ac:dyDescent="0.2">
      <c r="A279" s="24" t="s">
        <v>963</v>
      </c>
      <c r="B279" s="263">
        <v>4.3</v>
      </c>
      <c r="C279" s="263">
        <v>2</v>
      </c>
      <c r="D279" s="263">
        <v>3</v>
      </c>
      <c r="E279" s="264" t="s">
        <v>379</v>
      </c>
      <c r="F279" s="263" t="s">
        <v>11</v>
      </c>
      <c r="G279" s="263" t="s">
        <v>11</v>
      </c>
      <c r="H279" s="263" t="s">
        <v>11</v>
      </c>
      <c r="I279" s="244">
        <v>500000</v>
      </c>
      <c r="J279" s="263" t="s">
        <v>11</v>
      </c>
      <c r="K279" s="244">
        <v>500000</v>
      </c>
    </row>
    <row r="280" spans="1:11" ht="19.5" x14ac:dyDescent="0.2">
      <c r="A280" s="47" t="s">
        <v>467</v>
      </c>
      <c r="B280" s="263"/>
      <c r="C280" s="263"/>
      <c r="D280" s="263"/>
      <c r="E280" s="264"/>
      <c r="F280" s="263"/>
      <c r="G280" s="263"/>
      <c r="H280" s="263"/>
      <c r="I280" s="244"/>
      <c r="J280" s="263"/>
      <c r="K280" s="244"/>
    </row>
    <row r="281" spans="1:11" ht="19.5" x14ac:dyDescent="0.2">
      <c r="A281" s="47" t="s">
        <v>468</v>
      </c>
      <c r="B281" s="263"/>
      <c r="C281" s="263"/>
      <c r="D281" s="263"/>
      <c r="E281" s="264"/>
      <c r="F281" s="263"/>
      <c r="G281" s="263"/>
      <c r="H281" s="263"/>
      <c r="I281" s="244"/>
      <c r="J281" s="263"/>
      <c r="K281" s="244"/>
    </row>
    <row r="282" spans="1:11" ht="19.5" x14ac:dyDescent="0.2">
      <c r="A282" s="25" t="s">
        <v>469</v>
      </c>
      <c r="B282" s="263"/>
      <c r="C282" s="263"/>
      <c r="D282" s="263"/>
      <c r="E282" s="264"/>
      <c r="F282" s="263"/>
      <c r="G282" s="263"/>
      <c r="H282" s="263"/>
      <c r="I282" s="244"/>
      <c r="J282" s="263"/>
      <c r="K282" s="244"/>
    </row>
    <row r="283" spans="1:11" ht="19.5" x14ac:dyDescent="0.2">
      <c r="A283" s="24" t="s">
        <v>964</v>
      </c>
      <c r="B283" s="263">
        <v>4.3</v>
      </c>
      <c r="C283" s="263">
        <v>2</v>
      </c>
      <c r="D283" s="263">
        <v>2</v>
      </c>
      <c r="E283" s="264" t="s">
        <v>394</v>
      </c>
      <c r="F283" s="263" t="s">
        <v>11</v>
      </c>
      <c r="G283" s="263" t="s">
        <v>11</v>
      </c>
      <c r="H283" s="244">
        <v>2400000</v>
      </c>
      <c r="I283" s="244">
        <v>2400000</v>
      </c>
      <c r="J283" s="244">
        <v>2400000</v>
      </c>
      <c r="K283" s="244">
        <f>SUM(H283:J283)</f>
        <v>7200000</v>
      </c>
    </row>
    <row r="284" spans="1:11" ht="19.5" x14ac:dyDescent="0.2">
      <c r="A284" s="47" t="s">
        <v>392</v>
      </c>
      <c r="B284" s="263"/>
      <c r="C284" s="263"/>
      <c r="D284" s="263"/>
      <c r="E284" s="264"/>
      <c r="F284" s="263"/>
      <c r="G284" s="263"/>
      <c r="H284" s="244"/>
      <c r="I284" s="244"/>
      <c r="J284" s="244"/>
      <c r="K284" s="263"/>
    </row>
    <row r="285" spans="1:11" ht="19.5" x14ac:dyDescent="0.2">
      <c r="A285" s="25" t="s">
        <v>393</v>
      </c>
      <c r="B285" s="263"/>
      <c r="C285" s="263"/>
      <c r="D285" s="263"/>
      <c r="E285" s="264"/>
      <c r="F285" s="263"/>
      <c r="G285" s="263"/>
      <c r="H285" s="244"/>
      <c r="I285" s="244"/>
      <c r="J285" s="244"/>
      <c r="K285" s="263"/>
    </row>
    <row r="286" spans="1:11" ht="19.5" x14ac:dyDescent="0.2">
      <c r="A286" s="24" t="s">
        <v>965</v>
      </c>
      <c r="B286" s="263">
        <v>4.3</v>
      </c>
      <c r="C286" s="263">
        <v>2</v>
      </c>
      <c r="D286" s="263">
        <v>2</v>
      </c>
      <c r="E286" s="264" t="s">
        <v>394</v>
      </c>
      <c r="F286" s="263" t="s">
        <v>11</v>
      </c>
      <c r="G286" s="263" t="s">
        <v>11</v>
      </c>
      <c r="H286" s="244">
        <v>2770000</v>
      </c>
      <c r="I286" s="244">
        <v>6925000</v>
      </c>
      <c r="J286" s="244">
        <v>6925000</v>
      </c>
      <c r="K286" s="244">
        <f>SUM(H286:J286)</f>
        <v>16620000</v>
      </c>
    </row>
    <row r="287" spans="1:11" ht="39" x14ac:dyDescent="0.2">
      <c r="A287" s="25" t="s">
        <v>395</v>
      </c>
      <c r="B287" s="263"/>
      <c r="C287" s="263"/>
      <c r="D287" s="263"/>
      <c r="E287" s="264"/>
      <c r="F287" s="263"/>
      <c r="G287" s="263"/>
      <c r="H287" s="244"/>
      <c r="I287" s="244"/>
      <c r="J287" s="244"/>
      <c r="K287" s="263"/>
    </row>
    <row r="288" spans="1:11" ht="19.5" x14ac:dyDescent="0.2">
      <c r="A288" s="24" t="s">
        <v>966</v>
      </c>
      <c r="B288" s="271">
        <v>4.3</v>
      </c>
      <c r="C288" s="263">
        <v>2</v>
      </c>
      <c r="D288" s="263">
        <v>3</v>
      </c>
      <c r="E288" s="264" t="s">
        <v>394</v>
      </c>
      <c r="F288" s="263" t="s">
        <v>11</v>
      </c>
      <c r="G288" s="263" t="s">
        <v>11</v>
      </c>
      <c r="H288" s="244">
        <v>4080000</v>
      </c>
      <c r="I288" s="244">
        <v>6800000</v>
      </c>
      <c r="J288" s="244">
        <v>4420000</v>
      </c>
      <c r="K288" s="244">
        <f>SUM(H288:J288)</f>
        <v>15300000</v>
      </c>
    </row>
    <row r="289" spans="1:11" ht="39" x14ac:dyDescent="0.2">
      <c r="A289" s="25" t="s">
        <v>396</v>
      </c>
      <c r="B289" s="272"/>
      <c r="C289" s="263"/>
      <c r="D289" s="263"/>
      <c r="E289" s="264"/>
      <c r="F289" s="263"/>
      <c r="G289" s="263"/>
      <c r="H289" s="244"/>
      <c r="I289" s="244"/>
      <c r="J289" s="244"/>
      <c r="K289" s="263"/>
    </row>
    <row r="290" spans="1:11" ht="17.25" customHeight="1" x14ac:dyDescent="0.2">
      <c r="A290" s="24" t="s">
        <v>967</v>
      </c>
      <c r="B290" s="263">
        <v>4.4000000000000004</v>
      </c>
      <c r="C290" s="263">
        <v>2</v>
      </c>
      <c r="D290" s="263">
        <v>2</v>
      </c>
      <c r="E290" s="269" t="s">
        <v>182</v>
      </c>
      <c r="F290" s="263" t="s">
        <v>11</v>
      </c>
      <c r="G290" s="263" t="s">
        <v>11</v>
      </c>
      <c r="H290" s="244">
        <v>480000000</v>
      </c>
      <c r="I290" s="263" t="s">
        <v>11</v>
      </c>
      <c r="J290" s="263" t="s">
        <v>11</v>
      </c>
      <c r="K290" s="244">
        <v>480000000</v>
      </c>
    </row>
    <row r="291" spans="1:11" ht="39" x14ac:dyDescent="0.2">
      <c r="A291" s="28" t="s">
        <v>390</v>
      </c>
      <c r="B291" s="263"/>
      <c r="C291" s="263"/>
      <c r="D291" s="263"/>
      <c r="E291" s="270"/>
      <c r="F291" s="263"/>
      <c r="G291" s="263"/>
      <c r="H291" s="244"/>
      <c r="I291" s="263"/>
      <c r="J291" s="263"/>
      <c r="K291" s="244"/>
    </row>
    <row r="292" spans="1:11" ht="17.25" customHeight="1" x14ac:dyDescent="0.2">
      <c r="A292" s="24" t="s">
        <v>968</v>
      </c>
      <c r="B292" s="263">
        <v>4.4000000000000004</v>
      </c>
      <c r="C292" s="263">
        <v>2</v>
      </c>
      <c r="D292" s="263">
        <v>2</v>
      </c>
      <c r="E292" s="269" t="s">
        <v>182</v>
      </c>
      <c r="F292" s="263" t="s">
        <v>11</v>
      </c>
      <c r="G292" s="263" t="s">
        <v>11</v>
      </c>
      <c r="H292" s="244">
        <v>700000000</v>
      </c>
      <c r="I292" s="263" t="s">
        <v>11</v>
      </c>
      <c r="J292" s="263" t="s">
        <v>11</v>
      </c>
      <c r="K292" s="244">
        <v>700000000</v>
      </c>
    </row>
    <row r="293" spans="1:11" ht="39" x14ac:dyDescent="0.2">
      <c r="A293" s="28" t="s">
        <v>391</v>
      </c>
      <c r="B293" s="263"/>
      <c r="C293" s="263"/>
      <c r="D293" s="263"/>
      <c r="E293" s="270"/>
      <c r="F293" s="263"/>
      <c r="G293" s="263"/>
      <c r="H293" s="244"/>
      <c r="I293" s="263"/>
      <c r="J293" s="263"/>
      <c r="K293" s="244"/>
    </row>
    <row r="294" spans="1:11" ht="24" x14ac:dyDescent="0.2">
      <c r="A294" s="153" t="s">
        <v>180</v>
      </c>
      <c r="B294" s="293" t="s">
        <v>470</v>
      </c>
      <c r="C294" s="294"/>
      <c r="D294" s="294"/>
      <c r="E294" s="295"/>
      <c r="F294" s="46" t="s">
        <v>11</v>
      </c>
      <c r="G294" s="46" t="s">
        <v>11</v>
      </c>
      <c r="H294" s="45">
        <v>558000000</v>
      </c>
      <c r="I294" s="39" t="s">
        <v>11</v>
      </c>
      <c r="J294" s="39" t="s">
        <v>11</v>
      </c>
      <c r="K294" s="45">
        <v>558000000</v>
      </c>
    </row>
    <row r="295" spans="1:11" ht="19.5" x14ac:dyDescent="0.2">
      <c r="A295" s="24" t="s">
        <v>97</v>
      </c>
      <c r="B295" s="263">
        <v>4.4000000000000004</v>
      </c>
      <c r="C295" s="263">
        <v>3</v>
      </c>
      <c r="D295" s="263">
        <v>3</v>
      </c>
      <c r="E295" s="264" t="s">
        <v>182</v>
      </c>
      <c r="F295" s="263" t="s">
        <v>11</v>
      </c>
      <c r="G295" s="263" t="s">
        <v>11</v>
      </c>
      <c r="H295" s="244">
        <v>253000000</v>
      </c>
      <c r="I295" s="263" t="s">
        <v>11</v>
      </c>
      <c r="J295" s="263" t="s">
        <v>11</v>
      </c>
      <c r="K295" s="244">
        <v>253000000</v>
      </c>
    </row>
    <row r="296" spans="1:11" ht="19.5" x14ac:dyDescent="0.2">
      <c r="A296" s="25" t="s">
        <v>471</v>
      </c>
      <c r="B296" s="263"/>
      <c r="C296" s="263"/>
      <c r="D296" s="263"/>
      <c r="E296" s="264"/>
      <c r="F296" s="263"/>
      <c r="G296" s="263"/>
      <c r="H296" s="244"/>
      <c r="I296" s="263"/>
      <c r="J296" s="263"/>
      <c r="K296" s="244"/>
    </row>
    <row r="297" spans="1:11" ht="19.5" x14ac:dyDescent="0.2">
      <c r="A297" s="24" t="s">
        <v>299</v>
      </c>
      <c r="B297" s="263">
        <v>4.4000000000000004</v>
      </c>
      <c r="C297" s="263">
        <v>3</v>
      </c>
      <c r="D297" s="263">
        <v>3</v>
      </c>
      <c r="E297" s="264" t="s">
        <v>182</v>
      </c>
      <c r="F297" s="263" t="s">
        <v>11</v>
      </c>
      <c r="G297" s="263" t="s">
        <v>11</v>
      </c>
      <c r="H297" s="244">
        <v>96000000</v>
      </c>
      <c r="I297" s="263" t="s">
        <v>11</v>
      </c>
      <c r="J297" s="263" t="s">
        <v>11</v>
      </c>
      <c r="K297" s="244">
        <v>96000000</v>
      </c>
    </row>
    <row r="298" spans="1:11" ht="39" x14ac:dyDescent="0.2">
      <c r="A298" s="25" t="s">
        <v>472</v>
      </c>
      <c r="B298" s="263"/>
      <c r="C298" s="263"/>
      <c r="D298" s="263"/>
      <c r="E298" s="264"/>
      <c r="F298" s="263"/>
      <c r="G298" s="263"/>
      <c r="H298" s="244"/>
      <c r="I298" s="263"/>
      <c r="J298" s="263"/>
      <c r="K298" s="244"/>
    </row>
    <row r="299" spans="1:11" ht="19.5" x14ac:dyDescent="0.2">
      <c r="A299" s="24" t="s">
        <v>303</v>
      </c>
      <c r="B299" s="263">
        <v>4.4000000000000004</v>
      </c>
      <c r="C299" s="263">
        <v>3</v>
      </c>
      <c r="D299" s="263">
        <v>3</v>
      </c>
      <c r="E299" s="264" t="s">
        <v>182</v>
      </c>
      <c r="F299" s="263" t="s">
        <v>11</v>
      </c>
      <c r="G299" s="263" t="s">
        <v>11</v>
      </c>
      <c r="H299" s="244">
        <v>93000000</v>
      </c>
      <c r="I299" s="263" t="s">
        <v>11</v>
      </c>
      <c r="J299" s="263" t="s">
        <v>11</v>
      </c>
      <c r="K299" s="244">
        <v>93000000</v>
      </c>
    </row>
    <row r="300" spans="1:11" ht="39" x14ac:dyDescent="0.2">
      <c r="A300" s="25" t="s">
        <v>1384</v>
      </c>
      <c r="B300" s="263"/>
      <c r="C300" s="263"/>
      <c r="D300" s="263"/>
      <c r="E300" s="264"/>
      <c r="F300" s="263"/>
      <c r="G300" s="263"/>
      <c r="H300" s="244"/>
      <c r="I300" s="263"/>
      <c r="J300" s="263"/>
      <c r="K300" s="244"/>
    </row>
    <row r="301" spans="1:11" ht="19.5" x14ac:dyDescent="0.2">
      <c r="A301" s="24" t="s">
        <v>22</v>
      </c>
      <c r="B301" s="263">
        <v>4.4000000000000004</v>
      </c>
      <c r="C301" s="263">
        <v>3</v>
      </c>
      <c r="D301" s="263">
        <v>3</v>
      </c>
      <c r="E301" s="264" t="s">
        <v>182</v>
      </c>
      <c r="F301" s="263" t="s">
        <v>11</v>
      </c>
      <c r="G301" s="263" t="s">
        <v>11</v>
      </c>
      <c r="H301" s="244">
        <v>30000000</v>
      </c>
      <c r="I301" s="263" t="s">
        <v>11</v>
      </c>
      <c r="J301" s="263" t="s">
        <v>11</v>
      </c>
      <c r="K301" s="244">
        <v>30000000</v>
      </c>
    </row>
    <row r="302" spans="1:11" ht="39" x14ac:dyDescent="0.2">
      <c r="A302" s="25" t="s">
        <v>473</v>
      </c>
      <c r="B302" s="263"/>
      <c r="C302" s="263"/>
      <c r="D302" s="263"/>
      <c r="E302" s="264"/>
      <c r="F302" s="263"/>
      <c r="G302" s="263"/>
      <c r="H302" s="244"/>
      <c r="I302" s="263"/>
      <c r="J302" s="263"/>
      <c r="K302" s="244"/>
    </row>
    <row r="303" spans="1:11" ht="19.5" x14ac:dyDescent="0.2">
      <c r="A303" s="24" t="s">
        <v>474</v>
      </c>
      <c r="B303" s="263">
        <v>4.4000000000000004</v>
      </c>
      <c r="C303" s="263">
        <v>3</v>
      </c>
      <c r="D303" s="263">
        <v>3</v>
      </c>
      <c r="E303" s="263" t="s">
        <v>476</v>
      </c>
      <c r="F303" s="263" t="s">
        <v>11</v>
      </c>
      <c r="G303" s="263" t="s">
        <v>11</v>
      </c>
      <c r="H303" s="244">
        <v>30000000</v>
      </c>
      <c r="I303" s="263" t="s">
        <v>11</v>
      </c>
      <c r="J303" s="263" t="s">
        <v>11</v>
      </c>
      <c r="K303" s="244">
        <v>30000000</v>
      </c>
    </row>
    <row r="304" spans="1:11" ht="39" x14ac:dyDescent="0.2">
      <c r="A304" s="25" t="s">
        <v>475</v>
      </c>
      <c r="B304" s="263"/>
      <c r="C304" s="263"/>
      <c r="D304" s="263"/>
      <c r="E304" s="263"/>
      <c r="F304" s="263"/>
      <c r="G304" s="263"/>
      <c r="H304" s="244"/>
      <c r="I304" s="263"/>
      <c r="J304" s="263"/>
      <c r="K304" s="244"/>
    </row>
    <row r="305" spans="1:11" ht="19.5" x14ac:dyDescent="0.2">
      <c r="A305" s="24" t="s">
        <v>35</v>
      </c>
      <c r="B305" s="263">
        <v>4.4000000000000004</v>
      </c>
      <c r="C305" s="263">
        <v>3</v>
      </c>
      <c r="D305" s="263">
        <v>3</v>
      </c>
      <c r="E305" s="263" t="s">
        <v>476</v>
      </c>
      <c r="F305" s="263" t="s">
        <v>11</v>
      </c>
      <c r="G305" s="263" t="s">
        <v>11</v>
      </c>
      <c r="H305" s="244">
        <v>6000000</v>
      </c>
      <c r="I305" s="263" t="s">
        <v>11</v>
      </c>
      <c r="J305" s="263" t="s">
        <v>11</v>
      </c>
      <c r="K305" s="244">
        <v>6000000</v>
      </c>
    </row>
    <row r="306" spans="1:11" ht="39" x14ac:dyDescent="0.2">
      <c r="A306" s="25" t="s">
        <v>477</v>
      </c>
      <c r="B306" s="263"/>
      <c r="C306" s="263"/>
      <c r="D306" s="263"/>
      <c r="E306" s="263"/>
      <c r="F306" s="263"/>
      <c r="G306" s="263"/>
      <c r="H306" s="244"/>
      <c r="I306" s="263"/>
      <c r="J306" s="263"/>
      <c r="K306" s="244"/>
    </row>
    <row r="307" spans="1:11" ht="19.5" x14ac:dyDescent="0.2">
      <c r="A307" s="24" t="s">
        <v>362</v>
      </c>
      <c r="B307" s="263">
        <v>4.3</v>
      </c>
      <c r="C307" s="263">
        <v>3</v>
      </c>
      <c r="D307" s="263">
        <v>3</v>
      </c>
      <c r="E307" s="263" t="s">
        <v>260</v>
      </c>
      <c r="F307" s="263" t="s">
        <v>11</v>
      </c>
      <c r="G307" s="263" t="s">
        <v>11</v>
      </c>
      <c r="H307" s="244">
        <v>50000000</v>
      </c>
      <c r="I307" s="263" t="s">
        <v>11</v>
      </c>
      <c r="J307" s="263" t="s">
        <v>11</v>
      </c>
      <c r="K307" s="244">
        <v>50000000</v>
      </c>
    </row>
    <row r="308" spans="1:11" ht="54.75" customHeight="1" x14ac:dyDescent="0.2">
      <c r="A308" s="28" t="s">
        <v>478</v>
      </c>
      <c r="B308" s="263"/>
      <c r="C308" s="263"/>
      <c r="D308" s="263"/>
      <c r="E308" s="263"/>
      <c r="F308" s="263"/>
      <c r="G308" s="263"/>
      <c r="H308" s="244"/>
      <c r="I308" s="263"/>
      <c r="J308" s="263"/>
      <c r="K308" s="244"/>
    </row>
    <row r="309" spans="1:11" ht="24" x14ac:dyDescent="0.2">
      <c r="A309" s="153" t="s">
        <v>186</v>
      </c>
      <c r="B309" s="293" t="s">
        <v>264</v>
      </c>
      <c r="C309" s="294"/>
      <c r="D309" s="294"/>
      <c r="E309" s="295"/>
      <c r="F309" s="46" t="s">
        <v>11</v>
      </c>
      <c r="G309" s="46" t="s">
        <v>11</v>
      </c>
      <c r="H309" s="45">
        <v>29000000</v>
      </c>
      <c r="I309" s="39" t="s">
        <v>11</v>
      </c>
      <c r="J309" s="39" t="s">
        <v>11</v>
      </c>
      <c r="K309" s="45">
        <v>29000000</v>
      </c>
    </row>
    <row r="310" spans="1:11" ht="19.5" x14ac:dyDescent="0.2">
      <c r="A310" s="24" t="s">
        <v>97</v>
      </c>
      <c r="B310" s="263">
        <v>4.2</v>
      </c>
      <c r="C310" s="263">
        <v>4</v>
      </c>
      <c r="D310" s="263">
        <v>3</v>
      </c>
      <c r="E310" s="264" t="s">
        <v>480</v>
      </c>
      <c r="F310" s="263" t="s">
        <v>11</v>
      </c>
      <c r="G310" s="263" t="s">
        <v>11</v>
      </c>
      <c r="H310" s="244">
        <v>20000000</v>
      </c>
      <c r="I310" s="263" t="s">
        <v>11</v>
      </c>
      <c r="J310" s="263" t="s">
        <v>11</v>
      </c>
      <c r="K310" s="244">
        <v>20000000</v>
      </c>
    </row>
    <row r="311" spans="1:11" ht="58.5" x14ac:dyDescent="0.2">
      <c r="A311" s="25" t="s">
        <v>479</v>
      </c>
      <c r="B311" s="263"/>
      <c r="C311" s="263"/>
      <c r="D311" s="263"/>
      <c r="E311" s="264"/>
      <c r="F311" s="263"/>
      <c r="G311" s="263"/>
      <c r="H311" s="244"/>
      <c r="I311" s="263"/>
      <c r="J311" s="263"/>
      <c r="K311" s="244"/>
    </row>
    <row r="312" spans="1:11" ht="19.5" x14ac:dyDescent="0.2">
      <c r="A312" s="24" t="s">
        <v>100</v>
      </c>
      <c r="B312" s="263">
        <v>4.2</v>
      </c>
      <c r="C312" s="263">
        <v>4</v>
      </c>
      <c r="D312" s="263">
        <v>3</v>
      </c>
      <c r="E312" s="264" t="s">
        <v>480</v>
      </c>
      <c r="F312" s="263" t="s">
        <v>11</v>
      </c>
      <c r="G312" s="263" t="s">
        <v>11</v>
      </c>
      <c r="H312" s="244">
        <v>4000000</v>
      </c>
      <c r="I312" s="263" t="s">
        <v>11</v>
      </c>
      <c r="J312" s="263" t="s">
        <v>11</v>
      </c>
      <c r="K312" s="244">
        <v>4000000</v>
      </c>
    </row>
    <row r="313" spans="1:11" ht="58.5" x14ac:dyDescent="0.2">
      <c r="A313" s="25" t="s">
        <v>481</v>
      </c>
      <c r="B313" s="263"/>
      <c r="C313" s="263"/>
      <c r="D313" s="263"/>
      <c r="E313" s="264"/>
      <c r="F313" s="263"/>
      <c r="G313" s="263"/>
      <c r="H313" s="244"/>
      <c r="I313" s="263"/>
      <c r="J313" s="263"/>
      <c r="K313" s="244"/>
    </row>
    <row r="314" spans="1:11" ht="19.5" x14ac:dyDescent="0.2">
      <c r="A314" s="24" t="s">
        <v>19</v>
      </c>
      <c r="B314" s="263">
        <v>4.2</v>
      </c>
      <c r="C314" s="263">
        <v>4</v>
      </c>
      <c r="D314" s="263">
        <v>3</v>
      </c>
      <c r="E314" s="264" t="s">
        <v>480</v>
      </c>
      <c r="F314" s="264" t="s">
        <v>11</v>
      </c>
      <c r="G314" s="264" t="s">
        <v>11</v>
      </c>
      <c r="H314" s="243">
        <v>5000000</v>
      </c>
      <c r="I314" s="263" t="s">
        <v>11</v>
      </c>
      <c r="J314" s="263" t="s">
        <v>11</v>
      </c>
      <c r="K314" s="243">
        <v>5000000</v>
      </c>
    </row>
    <row r="315" spans="1:11" ht="58.5" x14ac:dyDescent="0.2">
      <c r="A315" s="25" t="s">
        <v>482</v>
      </c>
      <c r="B315" s="263"/>
      <c r="C315" s="263"/>
      <c r="D315" s="263"/>
      <c r="E315" s="264"/>
      <c r="F315" s="264"/>
      <c r="G315" s="264"/>
      <c r="H315" s="243"/>
      <c r="I315" s="263"/>
      <c r="J315" s="263"/>
      <c r="K315" s="243"/>
    </row>
    <row r="316" spans="1:11" ht="19.5" x14ac:dyDescent="0.2">
      <c r="A316" s="206"/>
      <c r="B316" s="207"/>
      <c r="C316" s="208"/>
      <c r="D316" s="208"/>
      <c r="E316" s="189"/>
      <c r="F316" s="185"/>
      <c r="G316" s="185"/>
      <c r="H316" s="187"/>
      <c r="I316" s="186"/>
      <c r="J316" s="186"/>
      <c r="K316" s="187"/>
    </row>
    <row r="317" spans="1:11" ht="24" x14ac:dyDescent="0.2">
      <c r="A317" s="162" t="s">
        <v>191</v>
      </c>
      <c r="B317" s="254" t="s">
        <v>1385</v>
      </c>
      <c r="C317" s="255"/>
      <c r="D317" s="255"/>
      <c r="E317" s="256"/>
      <c r="F317" s="42"/>
      <c r="G317" s="42"/>
      <c r="H317" s="184">
        <v>2262190000</v>
      </c>
      <c r="I317" s="107">
        <v>127876500</v>
      </c>
      <c r="J317" s="107">
        <v>114749500</v>
      </c>
      <c r="K317" s="65">
        <v>2504816000</v>
      </c>
    </row>
  </sheetData>
  <mergeCells count="1329">
    <mergeCell ref="A168:A169"/>
    <mergeCell ref="B309:E309"/>
    <mergeCell ref="B294:E294"/>
    <mergeCell ref="F13:F14"/>
    <mergeCell ref="B13:B14"/>
    <mergeCell ref="C13:C14"/>
    <mergeCell ref="D13:D14"/>
    <mergeCell ref="E13:E14"/>
    <mergeCell ref="G13:G14"/>
    <mergeCell ref="H13:H14"/>
    <mergeCell ref="I13:I14"/>
    <mergeCell ref="J13:J14"/>
    <mergeCell ref="K13:K14"/>
    <mergeCell ref="F310:F311"/>
    <mergeCell ref="F312:F313"/>
    <mergeCell ref="F134:F135"/>
    <mergeCell ref="F136:F137"/>
    <mergeCell ref="F138:F139"/>
    <mergeCell ref="F140:F141"/>
    <mergeCell ref="F101:F102"/>
    <mergeCell ref="D307:D308"/>
    <mergeCell ref="E307:E308"/>
    <mergeCell ref="G307:G308"/>
    <mergeCell ref="H307:H308"/>
    <mergeCell ref="I307:I308"/>
    <mergeCell ref="J307:J308"/>
    <mergeCell ref="K307:K308"/>
    <mergeCell ref="J303:J304"/>
    <mergeCell ref="K303:K304"/>
    <mergeCell ref="B305:B306"/>
    <mergeCell ref="C305:C306"/>
    <mergeCell ref="D305:D306"/>
    <mergeCell ref="F105:F106"/>
    <mergeCell ref="F107:F108"/>
    <mergeCell ref="F109:F110"/>
    <mergeCell ref="E305:E306"/>
    <mergeCell ref="F314:F315"/>
    <mergeCell ref="F3:K3"/>
    <mergeCell ref="F146:F147"/>
    <mergeCell ref="F149:F150"/>
    <mergeCell ref="F151:F152"/>
    <mergeCell ref="F153:F154"/>
    <mergeCell ref="F155:F156"/>
    <mergeCell ref="F157:F158"/>
    <mergeCell ref="F159:F160"/>
    <mergeCell ref="F290:F291"/>
    <mergeCell ref="F292:F293"/>
    <mergeCell ref="F25:F26"/>
    <mergeCell ref="F283:F285"/>
    <mergeCell ref="F286:F287"/>
    <mergeCell ref="F288:F289"/>
    <mergeCell ref="F161:F162"/>
    <mergeCell ref="F163:F164"/>
    <mergeCell ref="F165:F166"/>
    <mergeCell ref="F167:F169"/>
    <mergeCell ref="F99:F100"/>
    <mergeCell ref="F47:F48"/>
    <mergeCell ref="F49:F50"/>
    <mergeCell ref="F111:F112"/>
    <mergeCell ref="F113:F115"/>
    <mergeCell ref="F116:F118"/>
    <mergeCell ref="F119:F121"/>
    <mergeCell ref="F122:F123"/>
    <mergeCell ref="F124:F125"/>
    <mergeCell ref="F7:F8"/>
    <mergeCell ref="F9:F10"/>
    <mergeCell ref="F11:F12"/>
    <mergeCell ref="F15:F16"/>
    <mergeCell ref="F17:F18"/>
    <mergeCell ref="F19:F20"/>
    <mergeCell ref="F21:F22"/>
    <mergeCell ref="F23:F24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K314:K315"/>
    <mergeCell ref="I19:I20"/>
    <mergeCell ref="J19:J20"/>
    <mergeCell ref="J312:J313"/>
    <mergeCell ref="K312:K313"/>
    <mergeCell ref="B314:B315"/>
    <mergeCell ref="C314:C315"/>
    <mergeCell ref="D314:D315"/>
    <mergeCell ref="E314:E315"/>
    <mergeCell ref="G314:G315"/>
    <mergeCell ref="H314:H315"/>
    <mergeCell ref="I314:I315"/>
    <mergeCell ref="J314:J315"/>
    <mergeCell ref="I310:I311"/>
    <mergeCell ref="J310:J311"/>
    <mergeCell ref="K310:K311"/>
    <mergeCell ref="B312:B313"/>
    <mergeCell ref="C312:C313"/>
    <mergeCell ref="D312:D313"/>
    <mergeCell ref="E312:E313"/>
    <mergeCell ref="G312:G313"/>
    <mergeCell ref="H312:H313"/>
    <mergeCell ref="I312:I313"/>
    <mergeCell ref="B310:B311"/>
    <mergeCell ref="C310:C311"/>
    <mergeCell ref="D310:D311"/>
    <mergeCell ref="E310:E311"/>
    <mergeCell ref="G310:G311"/>
    <mergeCell ref="H310:H311"/>
    <mergeCell ref="K305:K306"/>
    <mergeCell ref="B307:B308"/>
    <mergeCell ref="C307:C308"/>
    <mergeCell ref="G305:G306"/>
    <mergeCell ref="H305:H306"/>
    <mergeCell ref="I305:I306"/>
    <mergeCell ref="J305:J306"/>
    <mergeCell ref="F303:F304"/>
    <mergeCell ref="F305:F306"/>
    <mergeCell ref="F307:F308"/>
    <mergeCell ref="I301:I302"/>
    <mergeCell ref="J301:J302"/>
    <mergeCell ref="K301:K302"/>
    <mergeCell ref="B303:B304"/>
    <mergeCell ref="C303:C304"/>
    <mergeCell ref="D303:D304"/>
    <mergeCell ref="E303:E304"/>
    <mergeCell ref="G303:G304"/>
    <mergeCell ref="H303:H304"/>
    <mergeCell ref="I303:I304"/>
    <mergeCell ref="B301:B302"/>
    <mergeCell ref="C301:C302"/>
    <mergeCell ref="D301:D302"/>
    <mergeCell ref="E301:E302"/>
    <mergeCell ref="G301:G302"/>
    <mergeCell ref="H301:H302"/>
    <mergeCell ref="K297:K298"/>
    <mergeCell ref="B299:B300"/>
    <mergeCell ref="C299:C300"/>
    <mergeCell ref="D299:D300"/>
    <mergeCell ref="E299:E300"/>
    <mergeCell ref="G299:G300"/>
    <mergeCell ref="H299:H300"/>
    <mergeCell ref="I299:I300"/>
    <mergeCell ref="J299:J300"/>
    <mergeCell ref="K299:K300"/>
    <mergeCell ref="F297:F298"/>
    <mergeCell ref="F299:F300"/>
    <mergeCell ref="F301:F302"/>
    <mergeCell ref="J295:J296"/>
    <mergeCell ref="K295:K296"/>
    <mergeCell ref="B297:B298"/>
    <mergeCell ref="C297:C298"/>
    <mergeCell ref="D297:D298"/>
    <mergeCell ref="E297:E298"/>
    <mergeCell ref="G297:G298"/>
    <mergeCell ref="H297:H298"/>
    <mergeCell ref="I297:I298"/>
    <mergeCell ref="J297:J298"/>
    <mergeCell ref="I279:I282"/>
    <mergeCell ref="J279:J282"/>
    <mergeCell ref="K279:K282"/>
    <mergeCell ref="B295:B296"/>
    <mergeCell ref="C295:C296"/>
    <mergeCell ref="D295:D296"/>
    <mergeCell ref="E295:E296"/>
    <mergeCell ref="G295:G296"/>
    <mergeCell ref="H295:H296"/>
    <mergeCell ref="I295:I296"/>
    <mergeCell ref="B279:B282"/>
    <mergeCell ref="C279:C282"/>
    <mergeCell ref="D279:D282"/>
    <mergeCell ref="E279:E282"/>
    <mergeCell ref="G279:G282"/>
    <mergeCell ref="H279:H282"/>
    <mergeCell ref="F279:F282"/>
    <mergeCell ref="F295:F296"/>
    <mergeCell ref="B288:B289"/>
    <mergeCell ref="C288:C289"/>
    <mergeCell ref="D288:D289"/>
    <mergeCell ref="E288:E289"/>
    <mergeCell ref="G288:G289"/>
    <mergeCell ref="H288:H289"/>
    <mergeCell ref="I288:I289"/>
    <mergeCell ref="J288:J289"/>
    <mergeCell ref="G286:G287"/>
    <mergeCell ref="H286:H287"/>
    <mergeCell ref="I286:I287"/>
    <mergeCell ref="B283:B285"/>
    <mergeCell ref="C283:C285"/>
    <mergeCell ref="D283:D285"/>
    <mergeCell ref="K272:K274"/>
    <mergeCell ref="B275:B278"/>
    <mergeCell ref="C275:C278"/>
    <mergeCell ref="D275:D278"/>
    <mergeCell ref="E275:E278"/>
    <mergeCell ref="G275:G278"/>
    <mergeCell ref="H275:H278"/>
    <mergeCell ref="I275:I278"/>
    <mergeCell ref="J275:J278"/>
    <mergeCell ref="K275:K278"/>
    <mergeCell ref="J269:J271"/>
    <mergeCell ref="K269:K271"/>
    <mergeCell ref="B272:B274"/>
    <mergeCell ref="C272:C274"/>
    <mergeCell ref="D272:D274"/>
    <mergeCell ref="E272:E274"/>
    <mergeCell ref="G272:G274"/>
    <mergeCell ref="H272:H274"/>
    <mergeCell ref="I272:I274"/>
    <mergeCell ref="J272:J274"/>
    <mergeCell ref="F269:F271"/>
    <mergeCell ref="F272:F274"/>
    <mergeCell ref="F275:F278"/>
    <mergeCell ref="I266:I268"/>
    <mergeCell ref="J266:J268"/>
    <mergeCell ref="K266:K268"/>
    <mergeCell ref="B269:B271"/>
    <mergeCell ref="C269:C271"/>
    <mergeCell ref="D269:D271"/>
    <mergeCell ref="E269:E271"/>
    <mergeCell ref="G269:G271"/>
    <mergeCell ref="H269:H271"/>
    <mergeCell ref="I269:I271"/>
    <mergeCell ref="B266:B268"/>
    <mergeCell ref="C266:C268"/>
    <mergeCell ref="D266:D268"/>
    <mergeCell ref="E266:E268"/>
    <mergeCell ref="G266:G268"/>
    <mergeCell ref="H266:H268"/>
    <mergeCell ref="K260:K262"/>
    <mergeCell ref="B263:B265"/>
    <mergeCell ref="C263:C265"/>
    <mergeCell ref="D263:D265"/>
    <mergeCell ref="E263:E265"/>
    <mergeCell ref="G263:G265"/>
    <mergeCell ref="H263:H265"/>
    <mergeCell ref="I263:I265"/>
    <mergeCell ref="J263:J265"/>
    <mergeCell ref="K263:K265"/>
    <mergeCell ref="F260:F262"/>
    <mergeCell ref="F263:F265"/>
    <mergeCell ref="F266:F268"/>
    <mergeCell ref="J257:J259"/>
    <mergeCell ref="K257:K259"/>
    <mergeCell ref="B260:B262"/>
    <mergeCell ref="C260:C262"/>
    <mergeCell ref="D260:D262"/>
    <mergeCell ref="E260:E262"/>
    <mergeCell ref="G260:G262"/>
    <mergeCell ref="H260:H262"/>
    <mergeCell ref="I260:I262"/>
    <mergeCell ref="J260:J262"/>
    <mergeCell ref="I254:I256"/>
    <mergeCell ref="J254:J256"/>
    <mergeCell ref="K254:K256"/>
    <mergeCell ref="B257:B259"/>
    <mergeCell ref="C257:C259"/>
    <mergeCell ref="D257:D259"/>
    <mergeCell ref="E257:E259"/>
    <mergeCell ref="G257:G259"/>
    <mergeCell ref="H257:H259"/>
    <mergeCell ref="I257:I259"/>
    <mergeCell ref="B254:B256"/>
    <mergeCell ref="C254:C256"/>
    <mergeCell ref="D254:D256"/>
    <mergeCell ref="E254:E256"/>
    <mergeCell ref="G254:G256"/>
    <mergeCell ref="H254:H256"/>
    <mergeCell ref="F254:F256"/>
    <mergeCell ref="F257:F259"/>
    <mergeCell ref="K247:K249"/>
    <mergeCell ref="B250:B253"/>
    <mergeCell ref="C250:C253"/>
    <mergeCell ref="D250:D253"/>
    <mergeCell ref="E250:E253"/>
    <mergeCell ref="G250:G253"/>
    <mergeCell ref="H250:H253"/>
    <mergeCell ref="I250:I253"/>
    <mergeCell ref="J250:J253"/>
    <mergeCell ref="K250:K253"/>
    <mergeCell ref="J244:J246"/>
    <mergeCell ref="K244:K246"/>
    <mergeCell ref="B247:B249"/>
    <mergeCell ref="C247:C249"/>
    <mergeCell ref="D247:D249"/>
    <mergeCell ref="E247:E249"/>
    <mergeCell ref="G247:G249"/>
    <mergeCell ref="H247:H249"/>
    <mergeCell ref="I247:I249"/>
    <mergeCell ref="J247:J249"/>
    <mergeCell ref="F244:F246"/>
    <mergeCell ref="F247:F249"/>
    <mergeCell ref="F250:F253"/>
    <mergeCell ref="I241:I243"/>
    <mergeCell ref="J241:J243"/>
    <mergeCell ref="K241:K243"/>
    <mergeCell ref="B244:B246"/>
    <mergeCell ref="C244:C246"/>
    <mergeCell ref="D244:D246"/>
    <mergeCell ref="E244:E246"/>
    <mergeCell ref="G244:G246"/>
    <mergeCell ref="H244:H246"/>
    <mergeCell ref="I244:I246"/>
    <mergeCell ref="B241:B243"/>
    <mergeCell ref="C241:C243"/>
    <mergeCell ref="D241:D243"/>
    <mergeCell ref="E241:E243"/>
    <mergeCell ref="G241:G243"/>
    <mergeCell ref="H241:H243"/>
    <mergeCell ref="K236:K237"/>
    <mergeCell ref="B238:B240"/>
    <mergeCell ref="C238:C240"/>
    <mergeCell ref="D238:D240"/>
    <mergeCell ref="E238:E240"/>
    <mergeCell ref="G238:G240"/>
    <mergeCell ref="H238:H240"/>
    <mergeCell ref="I238:I240"/>
    <mergeCell ref="J238:J240"/>
    <mergeCell ref="K238:K240"/>
    <mergeCell ref="F236:F237"/>
    <mergeCell ref="F238:F240"/>
    <mergeCell ref="F241:F243"/>
    <mergeCell ref="J233:J235"/>
    <mergeCell ref="K233:K235"/>
    <mergeCell ref="B236:B237"/>
    <mergeCell ref="C236:C237"/>
    <mergeCell ref="D236:D237"/>
    <mergeCell ref="E236:E237"/>
    <mergeCell ref="G236:G237"/>
    <mergeCell ref="H236:H237"/>
    <mergeCell ref="I236:I237"/>
    <mergeCell ref="J236:J237"/>
    <mergeCell ref="I230:I232"/>
    <mergeCell ref="J230:J232"/>
    <mergeCell ref="K230:K232"/>
    <mergeCell ref="B233:B235"/>
    <mergeCell ref="C233:C235"/>
    <mergeCell ref="D233:D235"/>
    <mergeCell ref="E233:E235"/>
    <mergeCell ref="G233:G235"/>
    <mergeCell ref="H233:H235"/>
    <mergeCell ref="I233:I235"/>
    <mergeCell ref="B230:B232"/>
    <mergeCell ref="C230:C232"/>
    <mergeCell ref="D230:D232"/>
    <mergeCell ref="E230:E232"/>
    <mergeCell ref="G230:G232"/>
    <mergeCell ref="H230:H232"/>
    <mergeCell ref="F230:F232"/>
    <mergeCell ref="F233:F235"/>
    <mergeCell ref="K224:K226"/>
    <mergeCell ref="B227:B229"/>
    <mergeCell ref="C227:C229"/>
    <mergeCell ref="D227:D229"/>
    <mergeCell ref="E227:E229"/>
    <mergeCell ref="G227:G229"/>
    <mergeCell ref="H227:H229"/>
    <mergeCell ref="I227:I229"/>
    <mergeCell ref="J227:J229"/>
    <mergeCell ref="K227:K229"/>
    <mergeCell ref="J221:J223"/>
    <mergeCell ref="K221:K223"/>
    <mergeCell ref="B224:B226"/>
    <mergeCell ref="C224:C226"/>
    <mergeCell ref="D224:D226"/>
    <mergeCell ref="E224:E226"/>
    <mergeCell ref="G224:G226"/>
    <mergeCell ref="H224:H226"/>
    <mergeCell ref="I224:I226"/>
    <mergeCell ref="J224:J226"/>
    <mergeCell ref="F221:F223"/>
    <mergeCell ref="F224:F226"/>
    <mergeCell ref="F227:F229"/>
    <mergeCell ref="I218:I220"/>
    <mergeCell ref="J218:J220"/>
    <mergeCell ref="K218:K220"/>
    <mergeCell ref="B221:B223"/>
    <mergeCell ref="C221:C223"/>
    <mergeCell ref="D221:D223"/>
    <mergeCell ref="E221:E223"/>
    <mergeCell ref="G221:G223"/>
    <mergeCell ref="H221:H223"/>
    <mergeCell ref="I221:I223"/>
    <mergeCell ref="B218:B220"/>
    <mergeCell ref="C218:C220"/>
    <mergeCell ref="D218:D220"/>
    <mergeCell ref="E218:E220"/>
    <mergeCell ref="G218:G220"/>
    <mergeCell ref="H218:H220"/>
    <mergeCell ref="K212:K214"/>
    <mergeCell ref="B215:B217"/>
    <mergeCell ref="C215:C217"/>
    <mergeCell ref="D215:D217"/>
    <mergeCell ref="E215:E217"/>
    <mergeCell ref="G215:G217"/>
    <mergeCell ref="H215:H217"/>
    <mergeCell ref="I215:I217"/>
    <mergeCell ref="J215:J217"/>
    <mergeCell ref="K215:K217"/>
    <mergeCell ref="F212:F214"/>
    <mergeCell ref="F215:F217"/>
    <mergeCell ref="F218:F220"/>
    <mergeCell ref="J209:J211"/>
    <mergeCell ref="K209:K211"/>
    <mergeCell ref="B212:B214"/>
    <mergeCell ref="C212:C214"/>
    <mergeCell ref="D212:D214"/>
    <mergeCell ref="E212:E214"/>
    <mergeCell ref="G212:G214"/>
    <mergeCell ref="H212:H214"/>
    <mergeCell ref="I212:I214"/>
    <mergeCell ref="J212:J214"/>
    <mergeCell ref="I206:I208"/>
    <mergeCell ref="J206:J208"/>
    <mergeCell ref="K206:K208"/>
    <mergeCell ref="B209:B211"/>
    <mergeCell ref="C209:C211"/>
    <mergeCell ref="D209:D211"/>
    <mergeCell ref="E209:E211"/>
    <mergeCell ref="G209:G211"/>
    <mergeCell ref="H209:H211"/>
    <mergeCell ref="I209:I211"/>
    <mergeCell ref="B206:B208"/>
    <mergeCell ref="C206:C208"/>
    <mergeCell ref="D206:D208"/>
    <mergeCell ref="E206:E208"/>
    <mergeCell ref="G206:G208"/>
    <mergeCell ref="H206:H208"/>
    <mergeCell ref="F206:F208"/>
    <mergeCell ref="F209:F211"/>
    <mergeCell ref="K200:K202"/>
    <mergeCell ref="B203:B205"/>
    <mergeCell ref="C203:C205"/>
    <mergeCell ref="D203:D205"/>
    <mergeCell ref="E203:E205"/>
    <mergeCell ref="G203:G205"/>
    <mergeCell ref="H203:H205"/>
    <mergeCell ref="I203:I205"/>
    <mergeCell ref="J203:J205"/>
    <mergeCell ref="K203:K205"/>
    <mergeCell ref="J197:J199"/>
    <mergeCell ref="K197:K199"/>
    <mergeCell ref="B200:B202"/>
    <mergeCell ref="C200:C202"/>
    <mergeCell ref="D200:D202"/>
    <mergeCell ref="E200:E202"/>
    <mergeCell ref="G200:G202"/>
    <mergeCell ref="H200:H202"/>
    <mergeCell ref="I200:I202"/>
    <mergeCell ref="J200:J202"/>
    <mergeCell ref="F197:F199"/>
    <mergeCell ref="F200:F202"/>
    <mergeCell ref="F203:F205"/>
    <mergeCell ref="I193:I196"/>
    <mergeCell ref="J193:J196"/>
    <mergeCell ref="K193:K196"/>
    <mergeCell ref="B197:B199"/>
    <mergeCell ref="C197:C199"/>
    <mergeCell ref="D197:D199"/>
    <mergeCell ref="E197:E199"/>
    <mergeCell ref="G197:G199"/>
    <mergeCell ref="H197:H199"/>
    <mergeCell ref="I197:I199"/>
    <mergeCell ref="B193:B196"/>
    <mergeCell ref="C193:C196"/>
    <mergeCell ref="D193:D196"/>
    <mergeCell ref="E193:E196"/>
    <mergeCell ref="G193:G196"/>
    <mergeCell ref="H193:H196"/>
    <mergeCell ref="K187:K189"/>
    <mergeCell ref="B190:B192"/>
    <mergeCell ref="C190:C192"/>
    <mergeCell ref="D190:D192"/>
    <mergeCell ref="E190:E192"/>
    <mergeCell ref="G190:G192"/>
    <mergeCell ref="H190:H192"/>
    <mergeCell ref="I190:I192"/>
    <mergeCell ref="J190:J192"/>
    <mergeCell ref="K190:K192"/>
    <mergeCell ref="F187:F189"/>
    <mergeCell ref="F190:F192"/>
    <mergeCell ref="F193:F196"/>
    <mergeCell ref="F174:F175"/>
    <mergeCell ref="F176:F177"/>
    <mergeCell ref="F178:F180"/>
    <mergeCell ref="J184:J186"/>
    <mergeCell ref="K184:K186"/>
    <mergeCell ref="B187:B189"/>
    <mergeCell ref="C187:C189"/>
    <mergeCell ref="D187:D189"/>
    <mergeCell ref="E187:E189"/>
    <mergeCell ref="G187:G189"/>
    <mergeCell ref="H187:H189"/>
    <mergeCell ref="I187:I189"/>
    <mergeCell ref="J187:J189"/>
    <mergeCell ref="I181:I183"/>
    <mergeCell ref="J181:J183"/>
    <mergeCell ref="K181:K183"/>
    <mergeCell ref="B184:B186"/>
    <mergeCell ref="C184:C186"/>
    <mergeCell ref="D184:D186"/>
    <mergeCell ref="E184:E186"/>
    <mergeCell ref="G184:G186"/>
    <mergeCell ref="H184:H186"/>
    <mergeCell ref="I184:I186"/>
    <mergeCell ref="B181:B183"/>
    <mergeCell ref="C181:C183"/>
    <mergeCell ref="D181:D183"/>
    <mergeCell ref="E181:E183"/>
    <mergeCell ref="G181:G183"/>
    <mergeCell ref="H181:H183"/>
    <mergeCell ref="F181:F183"/>
    <mergeCell ref="F184:F186"/>
    <mergeCell ref="K167:K169"/>
    <mergeCell ref="B170:B171"/>
    <mergeCell ref="C170:C171"/>
    <mergeCell ref="D170:D171"/>
    <mergeCell ref="E170:E171"/>
    <mergeCell ref="G170:G171"/>
    <mergeCell ref="H170:H171"/>
    <mergeCell ref="I170:I171"/>
    <mergeCell ref="J170:J171"/>
    <mergeCell ref="K170:K171"/>
    <mergeCell ref="F170:F171"/>
    <mergeCell ref="F172:F173"/>
    <mergeCell ref="K176:K177"/>
    <mergeCell ref="B178:B180"/>
    <mergeCell ref="C178:C180"/>
    <mergeCell ref="D178:D180"/>
    <mergeCell ref="E178:E180"/>
    <mergeCell ref="G178:G180"/>
    <mergeCell ref="H178:H180"/>
    <mergeCell ref="I178:I180"/>
    <mergeCell ref="J178:J180"/>
    <mergeCell ref="K178:K180"/>
    <mergeCell ref="J174:J175"/>
    <mergeCell ref="K174:K175"/>
    <mergeCell ref="B176:B177"/>
    <mergeCell ref="C176:C177"/>
    <mergeCell ref="D176:D177"/>
    <mergeCell ref="E176:E177"/>
    <mergeCell ref="G176:G177"/>
    <mergeCell ref="H176:H177"/>
    <mergeCell ref="I176:I177"/>
    <mergeCell ref="J176:J177"/>
    <mergeCell ref="C292:C293"/>
    <mergeCell ref="D292:D293"/>
    <mergeCell ref="B161:B162"/>
    <mergeCell ref="J165:J166"/>
    <mergeCell ref="K165:K166"/>
    <mergeCell ref="B167:B169"/>
    <mergeCell ref="C167:C169"/>
    <mergeCell ref="D167:D169"/>
    <mergeCell ref="E167:E169"/>
    <mergeCell ref="G167:G169"/>
    <mergeCell ref="H167:H169"/>
    <mergeCell ref="I167:I169"/>
    <mergeCell ref="J167:J169"/>
    <mergeCell ref="I163:I164"/>
    <mergeCell ref="J163:J164"/>
    <mergeCell ref="K163:K164"/>
    <mergeCell ref="B165:B166"/>
    <mergeCell ref="C165:C166"/>
    <mergeCell ref="D165:D166"/>
    <mergeCell ref="E165:E166"/>
    <mergeCell ref="G165:G166"/>
    <mergeCell ref="H165:H166"/>
    <mergeCell ref="I165:I166"/>
    <mergeCell ref="B163:B164"/>
    <mergeCell ref="C163:C164"/>
    <mergeCell ref="D163:D164"/>
    <mergeCell ref="E163:E164"/>
    <mergeCell ref="G163:G164"/>
    <mergeCell ref="H163:H164"/>
    <mergeCell ref="I172:I173"/>
    <mergeCell ref="J172:J173"/>
    <mergeCell ref="K172:K173"/>
    <mergeCell ref="I25:I26"/>
    <mergeCell ref="J25:J26"/>
    <mergeCell ref="K25:K26"/>
    <mergeCell ref="E25:E26"/>
    <mergeCell ref="B286:B287"/>
    <mergeCell ref="K288:K289"/>
    <mergeCell ref="C161:C162"/>
    <mergeCell ref="D161:D162"/>
    <mergeCell ref="E161:E162"/>
    <mergeCell ref="G161:G162"/>
    <mergeCell ref="H161:H162"/>
    <mergeCell ref="I161:I162"/>
    <mergeCell ref="J161:J162"/>
    <mergeCell ref="K161:K162"/>
    <mergeCell ref="J286:J287"/>
    <mergeCell ref="K286:K287"/>
    <mergeCell ref="I290:I291"/>
    <mergeCell ref="J290:J291"/>
    <mergeCell ref="K290:K291"/>
    <mergeCell ref="B174:B175"/>
    <mergeCell ref="C174:C175"/>
    <mergeCell ref="D174:D175"/>
    <mergeCell ref="E174:E175"/>
    <mergeCell ref="G174:G175"/>
    <mergeCell ref="H174:H175"/>
    <mergeCell ref="I174:I175"/>
    <mergeCell ref="B172:B173"/>
    <mergeCell ref="C172:C173"/>
    <mergeCell ref="D172:D173"/>
    <mergeCell ref="E172:E173"/>
    <mergeCell ref="G172:G173"/>
    <mergeCell ref="H172:H173"/>
    <mergeCell ref="E292:E293"/>
    <mergeCell ref="G292:G293"/>
    <mergeCell ref="H292:H293"/>
    <mergeCell ref="I292:I293"/>
    <mergeCell ref="B290:B291"/>
    <mergeCell ref="C290:C291"/>
    <mergeCell ref="D290:D291"/>
    <mergeCell ref="E290:E291"/>
    <mergeCell ref="G290:G291"/>
    <mergeCell ref="H290:H291"/>
    <mergeCell ref="K157:K158"/>
    <mergeCell ref="B159:B160"/>
    <mergeCell ref="C159:C160"/>
    <mergeCell ref="D159:D160"/>
    <mergeCell ref="E159:E160"/>
    <mergeCell ref="G159:G160"/>
    <mergeCell ref="H159:H160"/>
    <mergeCell ref="I159:I160"/>
    <mergeCell ref="J159:J160"/>
    <mergeCell ref="K159:K160"/>
    <mergeCell ref="I283:I285"/>
    <mergeCell ref="J283:J285"/>
    <mergeCell ref="K283:K285"/>
    <mergeCell ref="C286:C287"/>
    <mergeCell ref="D286:D287"/>
    <mergeCell ref="E286:E287"/>
    <mergeCell ref="E283:E285"/>
    <mergeCell ref="G283:G285"/>
    <mergeCell ref="H283:H285"/>
    <mergeCell ref="J292:J293"/>
    <mergeCell ref="K292:K293"/>
    <mergeCell ref="B292:B293"/>
    <mergeCell ref="J155:J156"/>
    <mergeCell ref="K155:K156"/>
    <mergeCell ref="B157:B158"/>
    <mergeCell ref="C157:C158"/>
    <mergeCell ref="D157:D158"/>
    <mergeCell ref="E157:E158"/>
    <mergeCell ref="G157:G158"/>
    <mergeCell ref="H157:H158"/>
    <mergeCell ref="I157:I158"/>
    <mergeCell ref="J157:J158"/>
    <mergeCell ref="I153:I154"/>
    <mergeCell ref="J153:J154"/>
    <mergeCell ref="K153:K154"/>
    <mergeCell ref="B155:B156"/>
    <mergeCell ref="C155:C156"/>
    <mergeCell ref="D155:D156"/>
    <mergeCell ref="E155:E156"/>
    <mergeCell ref="G155:G156"/>
    <mergeCell ref="H155:H156"/>
    <mergeCell ref="I155:I156"/>
    <mergeCell ref="B153:B154"/>
    <mergeCell ref="C153:C154"/>
    <mergeCell ref="D153:D154"/>
    <mergeCell ref="E153:E154"/>
    <mergeCell ref="G153:G154"/>
    <mergeCell ref="H153:H154"/>
    <mergeCell ref="K149:K150"/>
    <mergeCell ref="B151:B152"/>
    <mergeCell ref="C151:C152"/>
    <mergeCell ref="D151:D152"/>
    <mergeCell ref="E151:E152"/>
    <mergeCell ref="G151:G152"/>
    <mergeCell ref="H151:H152"/>
    <mergeCell ref="I151:I152"/>
    <mergeCell ref="J151:J152"/>
    <mergeCell ref="K151:K152"/>
    <mergeCell ref="J109:J110"/>
    <mergeCell ref="K109:K110"/>
    <mergeCell ref="B149:B150"/>
    <mergeCell ref="C149:C150"/>
    <mergeCell ref="D149:D150"/>
    <mergeCell ref="E149:E150"/>
    <mergeCell ref="G149:G150"/>
    <mergeCell ref="H149:H150"/>
    <mergeCell ref="I149:I150"/>
    <mergeCell ref="J149:J150"/>
    <mergeCell ref="E111:E112"/>
    <mergeCell ref="G111:G112"/>
    <mergeCell ref="H111:H112"/>
    <mergeCell ref="I111:I112"/>
    <mergeCell ref="J111:J112"/>
    <mergeCell ref="B119:B121"/>
    <mergeCell ref="C119:C121"/>
    <mergeCell ref="D119:D121"/>
    <mergeCell ref="E119:E121"/>
    <mergeCell ref="G119:G121"/>
    <mergeCell ref="K119:K121"/>
    <mergeCell ref="K113:K115"/>
    <mergeCell ref="H47:H48"/>
    <mergeCell ref="I47:I48"/>
    <mergeCell ref="J47:J48"/>
    <mergeCell ref="I107:I108"/>
    <mergeCell ref="J107:J108"/>
    <mergeCell ref="K107:K108"/>
    <mergeCell ref="B109:B110"/>
    <mergeCell ref="C109:C110"/>
    <mergeCell ref="D109:D110"/>
    <mergeCell ref="E109:E110"/>
    <mergeCell ref="G109:G110"/>
    <mergeCell ref="H109:H110"/>
    <mergeCell ref="I109:I110"/>
    <mergeCell ref="B107:B108"/>
    <mergeCell ref="C107:C108"/>
    <mergeCell ref="D107:D108"/>
    <mergeCell ref="E107:E108"/>
    <mergeCell ref="G107:G108"/>
    <mergeCell ref="H107:H108"/>
    <mergeCell ref="K61:K62"/>
    <mergeCell ref="B105:B106"/>
    <mergeCell ref="C105:C106"/>
    <mergeCell ref="D105:D106"/>
    <mergeCell ref="I101:I102"/>
    <mergeCell ref="J101:J102"/>
    <mergeCell ref="K101:K102"/>
    <mergeCell ref="E105:E106"/>
    <mergeCell ref="G105:G106"/>
    <mergeCell ref="H105:H106"/>
    <mergeCell ref="I105:I106"/>
    <mergeCell ref="J105:J106"/>
    <mergeCell ref="K105:K106"/>
    <mergeCell ref="J103:J104"/>
    <mergeCell ref="K103:K104"/>
    <mergeCell ref="B61:B62"/>
    <mergeCell ref="C61:C62"/>
    <mergeCell ref="D61:D62"/>
    <mergeCell ref="E61:E62"/>
    <mergeCell ref="G61:G62"/>
    <mergeCell ref="H61:H62"/>
    <mergeCell ref="I61:I62"/>
    <mergeCell ref="J61:J62"/>
    <mergeCell ref="I97:I98"/>
    <mergeCell ref="J97:J98"/>
    <mergeCell ref="K97:K98"/>
    <mergeCell ref="B103:B104"/>
    <mergeCell ref="C103:C104"/>
    <mergeCell ref="D103:D104"/>
    <mergeCell ref="E103:E104"/>
    <mergeCell ref="G103:G104"/>
    <mergeCell ref="H103:H104"/>
    <mergeCell ref="I103:I104"/>
    <mergeCell ref="B97:B98"/>
    <mergeCell ref="C97:C98"/>
    <mergeCell ref="D97:D98"/>
    <mergeCell ref="E97:E98"/>
    <mergeCell ref="G97:G98"/>
    <mergeCell ref="H97:H98"/>
    <mergeCell ref="F97:F98"/>
    <mergeCell ref="F103:F104"/>
    <mergeCell ref="D101:D102"/>
    <mergeCell ref="E101:E102"/>
    <mergeCell ref="G101:G102"/>
    <mergeCell ref="H101:H102"/>
    <mergeCell ref="K93:K94"/>
    <mergeCell ref="B95:B96"/>
    <mergeCell ref="C95:C96"/>
    <mergeCell ref="D95:D96"/>
    <mergeCell ref="E95:E96"/>
    <mergeCell ref="G95:G96"/>
    <mergeCell ref="H95:H96"/>
    <mergeCell ref="I95:I96"/>
    <mergeCell ref="J95:J96"/>
    <mergeCell ref="K95:K96"/>
    <mergeCell ref="B99:B100"/>
    <mergeCell ref="C99:C100"/>
    <mergeCell ref="D99:D100"/>
    <mergeCell ref="E99:E100"/>
    <mergeCell ref="G99:G100"/>
    <mergeCell ref="H99:H100"/>
    <mergeCell ref="I99:I100"/>
    <mergeCell ref="J99:J100"/>
    <mergeCell ref="K99:K100"/>
    <mergeCell ref="B101:B102"/>
    <mergeCell ref="C101:C102"/>
    <mergeCell ref="J91:J92"/>
    <mergeCell ref="K91:K92"/>
    <mergeCell ref="B93:B94"/>
    <mergeCell ref="C93:C94"/>
    <mergeCell ref="D93:D94"/>
    <mergeCell ref="E93:E94"/>
    <mergeCell ref="G93:G94"/>
    <mergeCell ref="H93:H94"/>
    <mergeCell ref="I93:I94"/>
    <mergeCell ref="J93:J94"/>
    <mergeCell ref="F91:F92"/>
    <mergeCell ref="F93:F94"/>
    <mergeCell ref="F95:F96"/>
    <mergeCell ref="I89:I90"/>
    <mergeCell ref="J89:J90"/>
    <mergeCell ref="K89:K90"/>
    <mergeCell ref="B91:B92"/>
    <mergeCell ref="C91:C92"/>
    <mergeCell ref="D91:D92"/>
    <mergeCell ref="E91:E92"/>
    <mergeCell ref="G91:G92"/>
    <mergeCell ref="H91:H92"/>
    <mergeCell ref="I91:I92"/>
    <mergeCell ref="B89:B90"/>
    <mergeCell ref="C89:C90"/>
    <mergeCell ref="D89:D90"/>
    <mergeCell ref="E89:E90"/>
    <mergeCell ref="G89:G90"/>
    <mergeCell ref="H89:H90"/>
    <mergeCell ref="K85:K86"/>
    <mergeCell ref="B87:B88"/>
    <mergeCell ref="C87:C88"/>
    <mergeCell ref="D87:D88"/>
    <mergeCell ref="E87:E88"/>
    <mergeCell ref="G87:G88"/>
    <mergeCell ref="H87:H88"/>
    <mergeCell ref="I87:I88"/>
    <mergeCell ref="J87:J88"/>
    <mergeCell ref="K87:K88"/>
    <mergeCell ref="F85:F86"/>
    <mergeCell ref="F87:F88"/>
    <mergeCell ref="F89:F90"/>
    <mergeCell ref="J83:J84"/>
    <mergeCell ref="K83:K84"/>
    <mergeCell ref="B85:B86"/>
    <mergeCell ref="C85:C86"/>
    <mergeCell ref="D85:D86"/>
    <mergeCell ref="E85:E86"/>
    <mergeCell ref="G85:G86"/>
    <mergeCell ref="H85:H86"/>
    <mergeCell ref="I85:I86"/>
    <mergeCell ref="J85:J86"/>
    <mergeCell ref="I81:I82"/>
    <mergeCell ref="J81:J82"/>
    <mergeCell ref="K81:K82"/>
    <mergeCell ref="B83:B84"/>
    <mergeCell ref="C83:C84"/>
    <mergeCell ref="D83:D84"/>
    <mergeCell ref="E83:E84"/>
    <mergeCell ref="G83:G84"/>
    <mergeCell ref="H83:H84"/>
    <mergeCell ref="I83:I84"/>
    <mergeCell ref="B81:B82"/>
    <mergeCell ref="C81:C82"/>
    <mergeCell ref="D81:D82"/>
    <mergeCell ref="E81:E82"/>
    <mergeCell ref="G81:G82"/>
    <mergeCell ref="H81:H82"/>
    <mergeCell ref="F81:F82"/>
    <mergeCell ref="F83:F84"/>
    <mergeCell ref="K77:K78"/>
    <mergeCell ref="B79:B80"/>
    <mergeCell ref="C79:C80"/>
    <mergeCell ref="D79:D80"/>
    <mergeCell ref="E79:E80"/>
    <mergeCell ref="G79:G80"/>
    <mergeCell ref="H79:H80"/>
    <mergeCell ref="I79:I80"/>
    <mergeCell ref="J79:J80"/>
    <mergeCell ref="K79:K80"/>
    <mergeCell ref="J75:J76"/>
    <mergeCell ref="K75:K76"/>
    <mergeCell ref="B77:B78"/>
    <mergeCell ref="C77:C78"/>
    <mergeCell ref="D77:D78"/>
    <mergeCell ref="E77:E78"/>
    <mergeCell ref="G77:G78"/>
    <mergeCell ref="H77:H78"/>
    <mergeCell ref="I77:I78"/>
    <mergeCell ref="J77:J78"/>
    <mergeCell ref="F75:F76"/>
    <mergeCell ref="F77:F78"/>
    <mergeCell ref="F79:F80"/>
    <mergeCell ref="I73:I74"/>
    <mergeCell ref="J73:J74"/>
    <mergeCell ref="K73:K74"/>
    <mergeCell ref="B75:B76"/>
    <mergeCell ref="C75:C76"/>
    <mergeCell ref="D75:D76"/>
    <mergeCell ref="E75:E76"/>
    <mergeCell ref="G75:G76"/>
    <mergeCell ref="H75:H76"/>
    <mergeCell ref="I75:I76"/>
    <mergeCell ref="B73:B74"/>
    <mergeCell ref="C73:C74"/>
    <mergeCell ref="D73:D74"/>
    <mergeCell ref="E73:E74"/>
    <mergeCell ref="G73:G74"/>
    <mergeCell ref="H73:H74"/>
    <mergeCell ref="K69:K70"/>
    <mergeCell ref="B71:B72"/>
    <mergeCell ref="C71:C72"/>
    <mergeCell ref="D71:D72"/>
    <mergeCell ref="E71:E72"/>
    <mergeCell ref="G71:G72"/>
    <mergeCell ref="H71:H72"/>
    <mergeCell ref="I71:I72"/>
    <mergeCell ref="J71:J72"/>
    <mergeCell ref="K71:K72"/>
    <mergeCell ref="F69:F70"/>
    <mergeCell ref="F71:F72"/>
    <mergeCell ref="F73:F74"/>
    <mergeCell ref="J67:J68"/>
    <mergeCell ref="K67:K68"/>
    <mergeCell ref="B69:B70"/>
    <mergeCell ref="C69:C70"/>
    <mergeCell ref="D69:D70"/>
    <mergeCell ref="E69:E70"/>
    <mergeCell ref="G69:G70"/>
    <mergeCell ref="H69:H70"/>
    <mergeCell ref="I69:I70"/>
    <mergeCell ref="J69:J70"/>
    <mergeCell ref="I65:I66"/>
    <mergeCell ref="J65:J66"/>
    <mergeCell ref="K65:K66"/>
    <mergeCell ref="B67:B68"/>
    <mergeCell ref="C67:C68"/>
    <mergeCell ref="D67:D68"/>
    <mergeCell ref="E67:E68"/>
    <mergeCell ref="G67:G68"/>
    <mergeCell ref="H67:H68"/>
    <mergeCell ref="I67:I68"/>
    <mergeCell ref="B65:B66"/>
    <mergeCell ref="C65:C66"/>
    <mergeCell ref="D65:D66"/>
    <mergeCell ref="E65:E66"/>
    <mergeCell ref="G65:G66"/>
    <mergeCell ref="H65:H66"/>
    <mergeCell ref="F65:F66"/>
    <mergeCell ref="F67:F68"/>
    <mergeCell ref="J63:J64"/>
    <mergeCell ref="K63:K64"/>
    <mergeCell ref="F63:F64"/>
    <mergeCell ref="I59:I60"/>
    <mergeCell ref="J59:J60"/>
    <mergeCell ref="K59:K60"/>
    <mergeCell ref="B63:B64"/>
    <mergeCell ref="C63:C64"/>
    <mergeCell ref="D63:D64"/>
    <mergeCell ref="E63:E64"/>
    <mergeCell ref="G63:G64"/>
    <mergeCell ref="H63:H64"/>
    <mergeCell ref="I63:I64"/>
    <mergeCell ref="B59:B60"/>
    <mergeCell ref="C59:C60"/>
    <mergeCell ref="D59:D60"/>
    <mergeCell ref="E59:E60"/>
    <mergeCell ref="G59:G60"/>
    <mergeCell ref="H59:H60"/>
    <mergeCell ref="F61:F62"/>
    <mergeCell ref="K55:K56"/>
    <mergeCell ref="B57:B58"/>
    <mergeCell ref="C57:C58"/>
    <mergeCell ref="D57:D58"/>
    <mergeCell ref="E57:E58"/>
    <mergeCell ref="G57:G58"/>
    <mergeCell ref="H57:H58"/>
    <mergeCell ref="I57:I58"/>
    <mergeCell ref="J57:J58"/>
    <mergeCell ref="K57:K58"/>
    <mergeCell ref="F55:F56"/>
    <mergeCell ref="F57:F58"/>
    <mergeCell ref="F59:F60"/>
    <mergeCell ref="J53:J54"/>
    <mergeCell ref="K53:K54"/>
    <mergeCell ref="B55:B56"/>
    <mergeCell ref="C55:C56"/>
    <mergeCell ref="D55:D56"/>
    <mergeCell ref="E55:E56"/>
    <mergeCell ref="G55:G56"/>
    <mergeCell ref="H55:H56"/>
    <mergeCell ref="I55:I56"/>
    <mergeCell ref="J55:J56"/>
    <mergeCell ref="I51:I52"/>
    <mergeCell ref="J51:J52"/>
    <mergeCell ref="K51:K52"/>
    <mergeCell ref="B53:B54"/>
    <mergeCell ref="C53:C54"/>
    <mergeCell ref="D53:D54"/>
    <mergeCell ref="E53:E54"/>
    <mergeCell ref="G53:G54"/>
    <mergeCell ref="H53:H54"/>
    <mergeCell ref="I53:I54"/>
    <mergeCell ref="B51:B52"/>
    <mergeCell ref="C51:C52"/>
    <mergeCell ref="D51:D52"/>
    <mergeCell ref="E51:E52"/>
    <mergeCell ref="G51:G52"/>
    <mergeCell ref="H51:H52"/>
    <mergeCell ref="F51:F52"/>
    <mergeCell ref="F53:F54"/>
    <mergeCell ref="K43:K44"/>
    <mergeCell ref="B45:B46"/>
    <mergeCell ref="C45:C46"/>
    <mergeCell ref="D45:D46"/>
    <mergeCell ref="E45:E46"/>
    <mergeCell ref="G45:G46"/>
    <mergeCell ref="H45:H46"/>
    <mergeCell ref="I45:I46"/>
    <mergeCell ref="J45:J46"/>
    <mergeCell ref="K45:K46"/>
    <mergeCell ref="J41:J42"/>
    <mergeCell ref="K41:K42"/>
    <mergeCell ref="B43:B44"/>
    <mergeCell ref="C43:C44"/>
    <mergeCell ref="D43:D44"/>
    <mergeCell ref="E43:E44"/>
    <mergeCell ref="G43:G44"/>
    <mergeCell ref="H43:H44"/>
    <mergeCell ref="I43:I44"/>
    <mergeCell ref="J43:J44"/>
    <mergeCell ref="F45:F46"/>
    <mergeCell ref="I39:I40"/>
    <mergeCell ref="J39:J40"/>
    <mergeCell ref="K39:K40"/>
    <mergeCell ref="B41:B42"/>
    <mergeCell ref="C41:C42"/>
    <mergeCell ref="D41:D42"/>
    <mergeCell ref="E41:E42"/>
    <mergeCell ref="G41:G42"/>
    <mergeCell ref="H41:H42"/>
    <mergeCell ref="I41:I42"/>
    <mergeCell ref="B39:B40"/>
    <mergeCell ref="C39:C40"/>
    <mergeCell ref="D39:D40"/>
    <mergeCell ref="E39:E40"/>
    <mergeCell ref="G39:G40"/>
    <mergeCell ref="H39:H40"/>
    <mergeCell ref="K35:K36"/>
    <mergeCell ref="B37:B38"/>
    <mergeCell ref="C37:C38"/>
    <mergeCell ref="D37:D38"/>
    <mergeCell ref="E37:E38"/>
    <mergeCell ref="G37:G38"/>
    <mergeCell ref="H37:H38"/>
    <mergeCell ref="I37:I38"/>
    <mergeCell ref="J37:J38"/>
    <mergeCell ref="K37:K38"/>
    <mergeCell ref="J33:J34"/>
    <mergeCell ref="K33:K34"/>
    <mergeCell ref="B35:B36"/>
    <mergeCell ref="C35:C36"/>
    <mergeCell ref="D35:D36"/>
    <mergeCell ref="E35:E36"/>
    <mergeCell ref="G35:G36"/>
    <mergeCell ref="H35:H36"/>
    <mergeCell ref="I35:I36"/>
    <mergeCell ref="J35:J36"/>
    <mergeCell ref="I31:I32"/>
    <mergeCell ref="J31:J32"/>
    <mergeCell ref="K31:K32"/>
    <mergeCell ref="B33:B34"/>
    <mergeCell ref="C33:C34"/>
    <mergeCell ref="D33:D34"/>
    <mergeCell ref="E33:E34"/>
    <mergeCell ref="G33:G34"/>
    <mergeCell ref="H33:H34"/>
    <mergeCell ref="I33:I34"/>
    <mergeCell ref="B31:B32"/>
    <mergeCell ref="C31:C32"/>
    <mergeCell ref="D31:D32"/>
    <mergeCell ref="E31:E32"/>
    <mergeCell ref="G31:G32"/>
    <mergeCell ref="H31:H32"/>
    <mergeCell ref="K27:K28"/>
    <mergeCell ref="B29:B30"/>
    <mergeCell ref="C29:C30"/>
    <mergeCell ref="D29:D30"/>
    <mergeCell ref="E29:E30"/>
    <mergeCell ref="G29:G30"/>
    <mergeCell ref="H29:H30"/>
    <mergeCell ref="I29:I30"/>
    <mergeCell ref="J29:J30"/>
    <mergeCell ref="K29:K30"/>
    <mergeCell ref="J23:J24"/>
    <mergeCell ref="K23:K24"/>
    <mergeCell ref="B27:B28"/>
    <mergeCell ref="C27:C28"/>
    <mergeCell ref="D27:D28"/>
    <mergeCell ref="E27:E28"/>
    <mergeCell ref="G27:G28"/>
    <mergeCell ref="H27:H28"/>
    <mergeCell ref="I27:I28"/>
    <mergeCell ref="J27:J28"/>
    <mergeCell ref="B23:B24"/>
    <mergeCell ref="C23:C24"/>
    <mergeCell ref="D23:D24"/>
    <mergeCell ref="E23:E24"/>
    <mergeCell ref="G23:G24"/>
    <mergeCell ref="H23:H24"/>
    <mergeCell ref="I23:I24"/>
    <mergeCell ref="B25:B26"/>
    <mergeCell ref="C25:C26"/>
    <mergeCell ref="D25:D26"/>
    <mergeCell ref="G25:G26"/>
    <mergeCell ref="H25:H26"/>
    <mergeCell ref="B21:B22"/>
    <mergeCell ref="C21:C22"/>
    <mergeCell ref="D21:D22"/>
    <mergeCell ref="E21:E22"/>
    <mergeCell ref="G21:G22"/>
    <mergeCell ref="H21:H22"/>
    <mergeCell ref="I17:I18"/>
    <mergeCell ref="J17:J18"/>
    <mergeCell ref="K17:K18"/>
    <mergeCell ref="B19:B20"/>
    <mergeCell ref="C19:C20"/>
    <mergeCell ref="D19:D20"/>
    <mergeCell ref="E19:E20"/>
    <mergeCell ref="G19:G20"/>
    <mergeCell ref="H19:H20"/>
    <mergeCell ref="K19:K20"/>
    <mergeCell ref="B17:B18"/>
    <mergeCell ref="C17:C18"/>
    <mergeCell ref="D17:D18"/>
    <mergeCell ref="E17:E18"/>
    <mergeCell ref="G17:G18"/>
    <mergeCell ref="H17:H18"/>
    <mergeCell ref="A3:E3"/>
    <mergeCell ref="K11:K12"/>
    <mergeCell ref="B15:B16"/>
    <mergeCell ref="C15:C16"/>
    <mergeCell ref="D15:D16"/>
    <mergeCell ref="E15:E16"/>
    <mergeCell ref="G15:G16"/>
    <mergeCell ref="H15:H16"/>
    <mergeCell ref="I15:I16"/>
    <mergeCell ref="J15:J16"/>
    <mergeCell ref="K15:K16"/>
    <mergeCell ref="J9:J10"/>
    <mergeCell ref="K9:K10"/>
    <mergeCell ref="B11:B12"/>
    <mergeCell ref="C11:C12"/>
    <mergeCell ref="D11:D12"/>
    <mergeCell ref="E11:E12"/>
    <mergeCell ref="G11:G12"/>
    <mergeCell ref="H11:H12"/>
    <mergeCell ref="I11:I12"/>
    <mergeCell ref="J11:J12"/>
    <mergeCell ref="I7:I8"/>
    <mergeCell ref="J7:J8"/>
    <mergeCell ref="K7:K8"/>
    <mergeCell ref="B9:B10"/>
    <mergeCell ref="C9:C10"/>
    <mergeCell ref="D9:D10"/>
    <mergeCell ref="E9:E10"/>
    <mergeCell ref="G9:G10"/>
    <mergeCell ref="H9:H10"/>
    <mergeCell ref="I9:I10"/>
    <mergeCell ref="B7:B8"/>
    <mergeCell ref="C7:C8"/>
    <mergeCell ref="D7:D8"/>
    <mergeCell ref="E7:E8"/>
    <mergeCell ref="G7:G8"/>
    <mergeCell ref="H7:H8"/>
    <mergeCell ref="I21:I22"/>
    <mergeCell ref="J21:J22"/>
    <mergeCell ref="K21:K22"/>
    <mergeCell ref="I119:I121"/>
    <mergeCell ref="J119:J121"/>
    <mergeCell ref="H113:H115"/>
    <mergeCell ref="I113:I115"/>
    <mergeCell ref="K47:K48"/>
    <mergeCell ref="B49:B50"/>
    <mergeCell ref="C49:C50"/>
    <mergeCell ref="D49:D50"/>
    <mergeCell ref="E49:E50"/>
    <mergeCell ref="G49:G50"/>
    <mergeCell ref="H49:H50"/>
    <mergeCell ref="I49:I50"/>
    <mergeCell ref="J49:J50"/>
    <mergeCell ref="K49:K50"/>
    <mergeCell ref="B47:B48"/>
    <mergeCell ref="C47:C48"/>
    <mergeCell ref="D47:D48"/>
    <mergeCell ref="E47:E48"/>
    <mergeCell ref="G47:G48"/>
    <mergeCell ref="K111:K112"/>
    <mergeCell ref="J113:J115"/>
    <mergeCell ref="B111:B112"/>
    <mergeCell ref="C111:C112"/>
    <mergeCell ref="D111:D112"/>
    <mergeCell ref="B116:B118"/>
    <mergeCell ref="C116:C118"/>
    <mergeCell ref="D116:D118"/>
    <mergeCell ref="E116:E118"/>
    <mergeCell ref="G116:G118"/>
    <mergeCell ref="K116:K118"/>
    <mergeCell ref="B113:B115"/>
    <mergeCell ref="C113:C115"/>
    <mergeCell ref="D113:D115"/>
    <mergeCell ref="E113:E115"/>
    <mergeCell ref="G113:G115"/>
    <mergeCell ref="H116:H118"/>
    <mergeCell ref="I116:I118"/>
    <mergeCell ref="J116:J118"/>
    <mergeCell ref="H119:H121"/>
    <mergeCell ref="B144:B145"/>
    <mergeCell ref="C144:C145"/>
    <mergeCell ref="D144:D145"/>
    <mergeCell ref="E144:E145"/>
    <mergeCell ref="G144:G145"/>
    <mergeCell ref="H144:H145"/>
    <mergeCell ref="I144:I145"/>
    <mergeCell ref="J144:J145"/>
    <mergeCell ref="K144:K145"/>
    <mergeCell ref="B138:B139"/>
    <mergeCell ref="C138:C139"/>
    <mergeCell ref="D138:D139"/>
    <mergeCell ref="E138:E139"/>
    <mergeCell ref="G138:G139"/>
    <mergeCell ref="H138:H139"/>
    <mergeCell ref="I138:I139"/>
    <mergeCell ref="J138:J139"/>
    <mergeCell ref="K138:K139"/>
    <mergeCell ref="B140:B141"/>
    <mergeCell ref="C140:C141"/>
    <mergeCell ref="D140:D141"/>
    <mergeCell ref="E140:E141"/>
    <mergeCell ref="G140:G141"/>
    <mergeCell ref="H140:H141"/>
    <mergeCell ref="I140:I141"/>
    <mergeCell ref="J140:J141"/>
    <mergeCell ref="K140:K141"/>
    <mergeCell ref="F142:F143"/>
    <mergeCell ref="F144:F145"/>
    <mergeCell ref="D128:D129"/>
    <mergeCell ref="E128:E129"/>
    <mergeCell ref="G128:G129"/>
    <mergeCell ref="B122:B123"/>
    <mergeCell ref="C122:C123"/>
    <mergeCell ref="D122:D123"/>
    <mergeCell ref="E122:E123"/>
    <mergeCell ref="G122:G123"/>
    <mergeCell ref="H122:H123"/>
    <mergeCell ref="I122:I123"/>
    <mergeCell ref="J122:J123"/>
    <mergeCell ref="K122:K123"/>
    <mergeCell ref="I132:I133"/>
    <mergeCell ref="J132:J133"/>
    <mergeCell ref="K132:K133"/>
    <mergeCell ref="B136:B137"/>
    <mergeCell ref="C136:C137"/>
    <mergeCell ref="D136:D137"/>
    <mergeCell ref="E136:E137"/>
    <mergeCell ref="G136:G137"/>
    <mergeCell ref="B146:B147"/>
    <mergeCell ref="C146:C147"/>
    <mergeCell ref="D146:D147"/>
    <mergeCell ref="E146:E147"/>
    <mergeCell ref="G146:G147"/>
    <mergeCell ref="H146:H147"/>
    <mergeCell ref="I146:I147"/>
    <mergeCell ref="J146:J147"/>
    <mergeCell ref="K146:K147"/>
    <mergeCell ref="B142:B143"/>
    <mergeCell ref="C142:C143"/>
    <mergeCell ref="D142:D143"/>
    <mergeCell ref="E142:E143"/>
    <mergeCell ref="G142:G143"/>
    <mergeCell ref="H142:H143"/>
    <mergeCell ref="I142:I143"/>
    <mergeCell ref="J142:J143"/>
    <mergeCell ref="K142:K143"/>
    <mergeCell ref="H124:H125"/>
    <mergeCell ref="I124:I125"/>
    <mergeCell ref="J124:J125"/>
    <mergeCell ref="K124:K125"/>
    <mergeCell ref="B126:B127"/>
    <mergeCell ref="C126:C127"/>
    <mergeCell ref="D126:D127"/>
    <mergeCell ref="E126:E127"/>
    <mergeCell ref="G126:G127"/>
    <mergeCell ref="H126:H127"/>
    <mergeCell ref="I126:I127"/>
    <mergeCell ref="J126:J127"/>
    <mergeCell ref="K126:K127"/>
    <mergeCell ref="B128:B129"/>
    <mergeCell ref="C128:C129"/>
    <mergeCell ref="B134:B135"/>
    <mergeCell ref="C134:C135"/>
    <mergeCell ref="D134:D135"/>
    <mergeCell ref="E134:E135"/>
    <mergeCell ref="G134:G135"/>
    <mergeCell ref="H134:H135"/>
    <mergeCell ref="I134:I135"/>
    <mergeCell ref="J134:J135"/>
    <mergeCell ref="K134:K135"/>
    <mergeCell ref="F132:F133"/>
    <mergeCell ref="F126:F127"/>
    <mergeCell ref="F128:F129"/>
    <mergeCell ref="F130:F131"/>
    <mergeCell ref="B148:E148"/>
    <mergeCell ref="B317:E317"/>
    <mergeCell ref="B6:E6"/>
    <mergeCell ref="B5:E5"/>
    <mergeCell ref="H128:H129"/>
    <mergeCell ref="I128:I129"/>
    <mergeCell ref="J128:J129"/>
    <mergeCell ref="K128:K129"/>
    <mergeCell ref="B130:B131"/>
    <mergeCell ref="C130:C131"/>
    <mergeCell ref="D130:D131"/>
    <mergeCell ref="E130:E131"/>
    <mergeCell ref="G130:G131"/>
    <mergeCell ref="H130:H131"/>
    <mergeCell ref="I130:I131"/>
    <mergeCell ref="J130:J131"/>
    <mergeCell ref="K130:K131"/>
    <mergeCell ref="B132:B133"/>
    <mergeCell ref="C132:C133"/>
    <mergeCell ref="D132:D133"/>
    <mergeCell ref="E132:E133"/>
    <mergeCell ref="G132:G133"/>
    <mergeCell ref="H132:H133"/>
    <mergeCell ref="H136:H137"/>
    <mergeCell ref="I136:I137"/>
    <mergeCell ref="J136:J137"/>
    <mergeCell ref="K136:K137"/>
    <mergeCell ref="B124:B125"/>
    <mergeCell ref="C124:C125"/>
    <mergeCell ref="D124:D125"/>
    <mergeCell ref="E124:E125"/>
    <mergeCell ref="G124:G125"/>
  </mergeCells>
  <printOptions horizontalCentered="1"/>
  <pageMargins left="0.39370078740157483" right="0.39370078740157483" top="0.78740157480314965" bottom="0.78740157480314965" header="0.31496062992125984" footer="0.31496062992125984"/>
  <pageSetup paperSize="9" orientation="landscape" horizontalDpi="4294967293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2"/>
  <sheetViews>
    <sheetView topLeftCell="A582" zoomScale="115" zoomScaleNormal="115" zoomScaleSheetLayoutView="100" workbookViewId="0">
      <selection activeCell="A504" sqref="A504"/>
    </sheetView>
  </sheetViews>
  <sheetFormatPr defaultRowHeight="14.25" x14ac:dyDescent="0.2"/>
  <cols>
    <col min="1" max="1" width="31.75" style="50" customWidth="1"/>
    <col min="2" max="2" width="7.25" customWidth="1"/>
    <col min="3" max="3" width="8.25" customWidth="1"/>
    <col min="4" max="4" width="7.75" customWidth="1"/>
    <col min="5" max="5" width="13.5" customWidth="1"/>
    <col min="6" max="6" width="9.5" customWidth="1"/>
    <col min="7" max="7" width="9.75" customWidth="1"/>
    <col min="8" max="8" width="11.75" customWidth="1"/>
    <col min="9" max="10" width="10" customWidth="1"/>
    <col min="11" max="11" width="11.125" customWidth="1"/>
    <col min="12" max="12" width="8.75" customWidth="1"/>
    <col min="13" max="13" width="3.5" customWidth="1"/>
    <col min="14" max="14" width="10.25" customWidth="1"/>
  </cols>
  <sheetData>
    <row r="1" spans="1:17" ht="21" customHeight="1" x14ac:dyDescent="0.2">
      <c r="A1" s="429" t="s">
        <v>483</v>
      </c>
    </row>
    <row r="2" spans="1:17" ht="14.25" customHeight="1" x14ac:dyDescent="0.2"/>
    <row r="3" spans="1:17" ht="20.25" customHeight="1" x14ac:dyDescent="0.2">
      <c r="A3" s="369" t="s">
        <v>0</v>
      </c>
      <c r="B3" s="369"/>
      <c r="C3" s="369"/>
      <c r="D3" s="369"/>
      <c r="E3" s="369"/>
      <c r="F3" s="405" t="s">
        <v>1</v>
      </c>
      <c r="G3" s="406"/>
      <c r="H3" s="406"/>
      <c r="I3" s="406"/>
      <c r="J3" s="406"/>
      <c r="K3" s="407"/>
    </row>
    <row r="4" spans="1:17" ht="35.25" customHeight="1" x14ac:dyDescent="0.2">
      <c r="A4" s="217" t="s">
        <v>192</v>
      </c>
      <c r="B4" s="49" t="s">
        <v>2</v>
      </c>
      <c r="C4" s="49" t="s">
        <v>193</v>
      </c>
      <c r="D4" s="49" t="s">
        <v>3</v>
      </c>
      <c r="E4" s="49" t="s">
        <v>604</v>
      </c>
      <c r="F4" s="142" t="s">
        <v>1014</v>
      </c>
      <c r="G4" s="49" t="s">
        <v>4</v>
      </c>
      <c r="H4" s="55" t="s">
        <v>5</v>
      </c>
      <c r="I4" s="49" t="s">
        <v>6</v>
      </c>
      <c r="J4" s="49" t="s">
        <v>7</v>
      </c>
      <c r="K4" s="49" t="s">
        <v>1015</v>
      </c>
    </row>
    <row r="5" spans="1:17" ht="23.25" x14ac:dyDescent="0.2">
      <c r="A5" s="34" t="s">
        <v>484</v>
      </c>
      <c r="B5" s="289" t="s">
        <v>1561</v>
      </c>
      <c r="C5" s="290"/>
      <c r="D5" s="290"/>
      <c r="E5" s="291"/>
      <c r="F5" s="141"/>
      <c r="G5" s="2"/>
      <c r="H5" s="104">
        <f>SUM(H6,H672,H845)</f>
        <v>5679825250</v>
      </c>
      <c r="I5" s="104">
        <f>SUM(I6,I672,I845)</f>
        <v>151512300</v>
      </c>
      <c r="J5" s="104">
        <f>SUM(J6,J672,J845)</f>
        <v>37125400</v>
      </c>
      <c r="K5" s="65">
        <f>SUM(K6,K672,K845)</f>
        <v>5933574730</v>
      </c>
    </row>
    <row r="6" spans="1:17" ht="23.25" x14ac:dyDescent="0.2">
      <c r="A6" s="69" t="s">
        <v>9</v>
      </c>
      <c r="B6" s="257" t="s">
        <v>1558</v>
      </c>
      <c r="C6" s="258"/>
      <c r="D6" s="258"/>
      <c r="E6" s="259"/>
      <c r="F6" s="68"/>
      <c r="G6" s="3"/>
      <c r="H6" s="103">
        <f>SUM(H7,H91,H115,H143,H171,H225,H275,H303,H397,H470,H488,H501,H511,H529,H570,H580,H594,H614,H622,H632,H638,H642,H646,H664)</f>
        <v>1686108650</v>
      </c>
      <c r="I6" s="103">
        <f>SUM(I7,I91,I115,I143,I171,I225,I275,I303,I397,I470,I488,I501,I511,I529,I570,I580,I594,I614,I622,I632,I638,I642,I646,I664)</f>
        <v>36712300</v>
      </c>
      <c r="J6" s="103">
        <f>SUM(J7,J91,J115,J143,J171,J225,J275,J303,J397,J470,J488,J501,J511,J529,J570,J580,J594,J614,J622,J632,J638,J642,J646,J664)</f>
        <v>37125400</v>
      </c>
      <c r="K6" s="45">
        <f>SUM(K7,K91,K115,K143,K171,K225,K275,K303,K397,K470,K488,K501,K511,K529,K570,K580,K594,K614,K622,K632,K638,K642,K646,K664)</f>
        <v>1825058130</v>
      </c>
    </row>
    <row r="7" spans="1:17" ht="19.5" x14ac:dyDescent="0.2">
      <c r="A7" s="22" t="s">
        <v>97</v>
      </c>
      <c r="B7" s="261"/>
      <c r="C7" s="261"/>
      <c r="D7" s="261"/>
      <c r="E7" s="261"/>
      <c r="F7" s="346" t="s">
        <v>11</v>
      </c>
      <c r="G7" s="346" t="s">
        <v>11</v>
      </c>
      <c r="H7" s="370">
        <f>SUM(H9:H90)</f>
        <v>200940000</v>
      </c>
      <c r="I7" s="346" t="s">
        <v>11</v>
      </c>
      <c r="J7" s="346" t="s">
        <v>11</v>
      </c>
      <c r="K7" s="265">
        <f>SUM(K9:K90)</f>
        <v>200940000</v>
      </c>
      <c r="Q7" s="41"/>
    </row>
    <row r="8" spans="1:17" ht="39.75" customHeight="1" x14ac:dyDescent="0.2">
      <c r="A8" s="17" t="s">
        <v>1105</v>
      </c>
      <c r="B8" s="261"/>
      <c r="C8" s="261"/>
      <c r="D8" s="261"/>
      <c r="E8" s="261"/>
      <c r="F8" s="347"/>
      <c r="G8" s="347"/>
      <c r="H8" s="374"/>
      <c r="I8" s="347"/>
      <c r="J8" s="347"/>
      <c r="K8" s="261"/>
      <c r="L8" s="50"/>
    </row>
    <row r="9" spans="1:17" ht="17.25" customHeight="1" x14ac:dyDescent="0.2">
      <c r="A9" s="19" t="s">
        <v>1305</v>
      </c>
      <c r="B9" s="252">
        <v>5.5</v>
      </c>
      <c r="C9" s="253">
        <v>1</v>
      </c>
      <c r="D9" s="253">
        <v>1</v>
      </c>
      <c r="E9" s="253" t="s">
        <v>51</v>
      </c>
      <c r="F9" s="367" t="s">
        <v>11</v>
      </c>
      <c r="G9" s="367" t="s">
        <v>11</v>
      </c>
      <c r="H9" s="326">
        <v>2589000</v>
      </c>
      <c r="I9" s="367" t="s">
        <v>11</v>
      </c>
      <c r="J9" s="367" t="s">
        <v>11</v>
      </c>
      <c r="K9" s="250">
        <v>2589000</v>
      </c>
    </row>
    <row r="10" spans="1:17" ht="58.5" x14ac:dyDescent="0.2">
      <c r="A10" s="18" t="s">
        <v>1562</v>
      </c>
      <c r="B10" s="252"/>
      <c r="C10" s="253"/>
      <c r="D10" s="253"/>
      <c r="E10" s="253"/>
      <c r="F10" s="368"/>
      <c r="G10" s="368"/>
      <c r="H10" s="328"/>
      <c r="I10" s="368"/>
      <c r="J10" s="368"/>
      <c r="K10" s="250"/>
    </row>
    <row r="11" spans="1:17" ht="17.25" customHeight="1" x14ac:dyDescent="0.2">
      <c r="A11" s="19" t="s">
        <v>1306</v>
      </c>
      <c r="B11" s="252">
        <v>5.5</v>
      </c>
      <c r="C11" s="252">
        <v>1</v>
      </c>
      <c r="D11" s="252">
        <v>1</v>
      </c>
      <c r="E11" s="252" t="s">
        <v>51</v>
      </c>
      <c r="F11" s="367" t="s">
        <v>11</v>
      </c>
      <c r="G11" s="367" t="s">
        <v>11</v>
      </c>
      <c r="H11" s="355">
        <v>2400000</v>
      </c>
      <c r="I11" s="367" t="s">
        <v>11</v>
      </c>
      <c r="J11" s="367" t="s">
        <v>11</v>
      </c>
      <c r="K11" s="251">
        <v>2400000</v>
      </c>
    </row>
    <row r="12" spans="1:17" ht="58.5" x14ac:dyDescent="0.2">
      <c r="A12" s="20" t="s">
        <v>1563</v>
      </c>
      <c r="B12" s="252"/>
      <c r="C12" s="252"/>
      <c r="D12" s="252"/>
      <c r="E12" s="252"/>
      <c r="F12" s="368"/>
      <c r="G12" s="368"/>
      <c r="H12" s="356"/>
      <c r="I12" s="368"/>
      <c r="J12" s="368"/>
      <c r="K12" s="251"/>
    </row>
    <row r="13" spans="1:17" ht="17.25" customHeight="1" x14ac:dyDescent="0.2">
      <c r="A13" s="19" t="s">
        <v>1146</v>
      </c>
      <c r="B13" s="252">
        <v>5.5</v>
      </c>
      <c r="C13" s="252">
        <v>1</v>
      </c>
      <c r="D13" s="252">
        <v>1</v>
      </c>
      <c r="E13" s="252" t="s">
        <v>51</v>
      </c>
      <c r="F13" s="367" t="s">
        <v>11</v>
      </c>
      <c r="G13" s="367" t="s">
        <v>11</v>
      </c>
      <c r="H13" s="355">
        <v>7980000</v>
      </c>
      <c r="I13" s="367" t="s">
        <v>11</v>
      </c>
      <c r="J13" s="367" t="s">
        <v>11</v>
      </c>
      <c r="K13" s="251">
        <v>7980000</v>
      </c>
    </row>
    <row r="14" spans="1:17" ht="78" x14ac:dyDescent="0.2">
      <c r="A14" s="20" t="s">
        <v>1564</v>
      </c>
      <c r="B14" s="252"/>
      <c r="C14" s="252"/>
      <c r="D14" s="252"/>
      <c r="E14" s="252"/>
      <c r="F14" s="368"/>
      <c r="G14" s="368"/>
      <c r="H14" s="356"/>
      <c r="I14" s="368"/>
      <c r="J14" s="368"/>
      <c r="K14" s="251"/>
    </row>
    <row r="15" spans="1:17" ht="17.25" customHeight="1" x14ac:dyDescent="0.2">
      <c r="A15" s="19" t="s">
        <v>1307</v>
      </c>
      <c r="B15" s="252">
        <v>5.5</v>
      </c>
      <c r="C15" s="252">
        <v>1</v>
      </c>
      <c r="D15" s="252">
        <v>1</v>
      </c>
      <c r="E15" s="252" t="s">
        <v>51</v>
      </c>
      <c r="F15" s="298" t="s">
        <v>11</v>
      </c>
      <c r="G15" s="298" t="s">
        <v>11</v>
      </c>
      <c r="H15" s="355">
        <v>5861000</v>
      </c>
      <c r="I15" s="298" t="s">
        <v>11</v>
      </c>
      <c r="J15" s="298" t="s">
        <v>11</v>
      </c>
      <c r="K15" s="251">
        <v>5861000</v>
      </c>
    </row>
    <row r="16" spans="1:17" ht="50.25" customHeight="1" x14ac:dyDescent="0.2">
      <c r="A16" s="20" t="s">
        <v>1565</v>
      </c>
      <c r="B16" s="252"/>
      <c r="C16" s="252"/>
      <c r="D16" s="252"/>
      <c r="E16" s="252"/>
      <c r="F16" s="299"/>
      <c r="G16" s="299"/>
      <c r="H16" s="356"/>
      <c r="I16" s="299"/>
      <c r="J16" s="299"/>
      <c r="K16" s="251"/>
    </row>
    <row r="17" spans="1:15" ht="17.25" customHeight="1" x14ac:dyDescent="0.2">
      <c r="A17" s="19" t="s">
        <v>1308</v>
      </c>
      <c r="B17" s="252">
        <v>5.5</v>
      </c>
      <c r="C17" s="252">
        <v>1</v>
      </c>
      <c r="D17" s="252">
        <v>1</v>
      </c>
      <c r="E17" s="252" t="s">
        <v>51</v>
      </c>
      <c r="F17" s="298" t="s">
        <v>11</v>
      </c>
      <c r="G17" s="298" t="s">
        <v>11</v>
      </c>
      <c r="H17" s="355">
        <v>3100000</v>
      </c>
      <c r="I17" s="298" t="s">
        <v>11</v>
      </c>
      <c r="J17" s="298" t="s">
        <v>11</v>
      </c>
      <c r="K17" s="251">
        <v>3100000</v>
      </c>
    </row>
    <row r="18" spans="1:15" ht="58.5" x14ac:dyDescent="0.2">
      <c r="A18" s="20" t="s">
        <v>1566</v>
      </c>
      <c r="B18" s="252"/>
      <c r="C18" s="252"/>
      <c r="D18" s="252"/>
      <c r="E18" s="252"/>
      <c r="F18" s="299"/>
      <c r="G18" s="299"/>
      <c r="H18" s="356"/>
      <c r="I18" s="299"/>
      <c r="J18" s="299"/>
      <c r="K18" s="251"/>
    </row>
    <row r="19" spans="1:15" ht="17.25" customHeight="1" x14ac:dyDescent="0.2">
      <c r="A19" s="19" t="s">
        <v>1309</v>
      </c>
      <c r="B19" s="252">
        <v>5.5</v>
      </c>
      <c r="C19" s="252">
        <v>1</v>
      </c>
      <c r="D19" s="252">
        <v>1</v>
      </c>
      <c r="E19" s="252" t="s">
        <v>51</v>
      </c>
      <c r="F19" s="298" t="s">
        <v>11</v>
      </c>
      <c r="G19" s="298" t="s">
        <v>11</v>
      </c>
      <c r="H19" s="355">
        <v>4200000</v>
      </c>
      <c r="I19" s="298" t="s">
        <v>11</v>
      </c>
      <c r="J19" s="298" t="s">
        <v>11</v>
      </c>
      <c r="K19" s="251">
        <v>4200000</v>
      </c>
    </row>
    <row r="20" spans="1:15" ht="58.5" x14ac:dyDescent="0.2">
      <c r="A20" s="20" t="s">
        <v>1567</v>
      </c>
      <c r="B20" s="252"/>
      <c r="C20" s="252"/>
      <c r="D20" s="252"/>
      <c r="E20" s="252"/>
      <c r="F20" s="299"/>
      <c r="G20" s="299"/>
      <c r="H20" s="356"/>
      <c r="I20" s="299"/>
      <c r="J20" s="299"/>
      <c r="K20" s="251"/>
    </row>
    <row r="21" spans="1:15" ht="17.25" customHeight="1" x14ac:dyDescent="0.2">
      <c r="A21" s="19" t="s">
        <v>1310</v>
      </c>
      <c r="B21" s="252">
        <v>5.5</v>
      </c>
      <c r="C21" s="252">
        <v>1</v>
      </c>
      <c r="D21" s="252">
        <v>1</v>
      </c>
      <c r="E21" s="252" t="s">
        <v>51</v>
      </c>
      <c r="F21" s="298" t="s">
        <v>11</v>
      </c>
      <c r="G21" s="298" t="s">
        <v>11</v>
      </c>
      <c r="H21" s="355">
        <v>7128000</v>
      </c>
      <c r="I21" s="298" t="s">
        <v>11</v>
      </c>
      <c r="J21" s="298" t="s">
        <v>11</v>
      </c>
      <c r="K21" s="251">
        <v>7128000</v>
      </c>
    </row>
    <row r="22" spans="1:15" ht="58.5" x14ac:dyDescent="0.2">
      <c r="A22" s="20" t="s">
        <v>487</v>
      </c>
      <c r="B22" s="252"/>
      <c r="C22" s="252"/>
      <c r="D22" s="252"/>
      <c r="E22" s="252"/>
      <c r="F22" s="299"/>
      <c r="G22" s="299"/>
      <c r="H22" s="356"/>
      <c r="I22" s="299"/>
      <c r="J22" s="299"/>
      <c r="K22" s="251"/>
      <c r="O22" s="41"/>
    </row>
    <row r="23" spans="1:15" ht="17.25" customHeight="1" x14ac:dyDescent="0.2">
      <c r="A23" s="23" t="s">
        <v>1311</v>
      </c>
      <c r="B23" s="252">
        <v>5.5</v>
      </c>
      <c r="C23" s="253">
        <v>1</v>
      </c>
      <c r="D23" s="253">
        <v>1</v>
      </c>
      <c r="E23" s="253" t="s">
        <v>51</v>
      </c>
      <c r="F23" s="298" t="s">
        <v>11</v>
      </c>
      <c r="G23" s="298" t="s">
        <v>11</v>
      </c>
      <c r="H23" s="326">
        <v>1800000</v>
      </c>
      <c r="I23" s="298" t="s">
        <v>11</v>
      </c>
      <c r="J23" s="298" t="s">
        <v>11</v>
      </c>
      <c r="K23" s="250">
        <v>1800000</v>
      </c>
    </row>
    <row r="24" spans="1:15" ht="58.5" x14ac:dyDescent="0.2">
      <c r="A24" s="18" t="s">
        <v>1568</v>
      </c>
      <c r="B24" s="252"/>
      <c r="C24" s="253"/>
      <c r="D24" s="253"/>
      <c r="E24" s="253"/>
      <c r="F24" s="299"/>
      <c r="G24" s="299"/>
      <c r="H24" s="328"/>
      <c r="I24" s="299"/>
      <c r="J24" s="299"/>
      <c r="K24" s="250"/>
    </row>
    <row r="25" spans="1:15" ht="17.25" customHeight="1" x14ac:dyDescent="0.2">
      <c r="A25" s="27" t="s">
        <v>1312</v>
      </c>
      <c r="B25" s="263">
        <v>5.5</v>
      </c>
      <c r="C25" s="264">
        <v>1</v>
      </c>
      <c r="D25" s="264">
        <v>1</v>
      </c>
      <c r="E25" s="264" t="s">
        <v>51</v>
      </c>
      <c r="F25" s="271" t="s">
        <v>11</v>
      </c>
      <c r="G25" s="271" t="s">
        <v>11</v>
      </c>
      <c r="H25" s="360">
        <v>5000000</v>
      </c>
      <c r="I25" s="271" t="s">
        <v>11</v>
      </c>
      <c r="J25" s="271" t="s">
        <v>11</v>
      </c>
      <c r="K25" s="244">
        <v>5000000</v>
      </c>
    </row>
    <row r="26" spans="1:15" ht="39" x14ac:dyDescent="0.2">
      <c r="A26" s="25" t="s">
        <v>1569</v>
      </c>
      <c r="B26" s="263"/>
      <c r="C26" s="264"/>
      <c r="D26" s="264"/>
      <c r="E26" s="264"/>
      <c r="F26" s="272"/>
      <c r="G26" s="272"/>
      <c r="H26" s="361"/>
      <c r="I26" s="272"/>
      <c r="J26" s="272"/>
      <c r="K26" s="244"/>
    </row>
    <row r="27" spans="1:15" s="87" customFormat="1" ht="21" customHeight="1" x14ac:dyDescent="0.4">
      <c r="A27" s="72" t="s">
        <v>1313</v>
      </c>
      <c r="B27" s="252">
        <v>5.5</v>
      </c>
      <c r="C27" s="225">
        <v>1</v>
      </c>
      <c r="D27" s="225">
        <v>2</v>
      </c>
      <c r="E27" s="264" t="s">
        <v>51</v>
      </c>
      <c r="F27" s="223" t="s">
        <v>11</v>
      </c>
      <c r="G27" s="223" t="s">
        <v>11</v>
      </c>
      <c r="H27" s="222">
        <v>9900000</v>
      </c>
      <c r="I27" s="223" t="s">
        <v>11</v>
      </c>
      <c r="J27" s="223" t="s">
        <v>11</v>
      </c>
      <c r="K27" s="224">
        <v>9900000</v>
      </c>
    </row>
    <row r="28" spans="1:15" s="87" customFormat="1" ht="65.25" customHeight="1" x14ac:dyDescent="0.4">
      <c r="A28" s="74" t="s">
        <v>699</v>
      </c>
      <c r="B28" s="252"/>
      <c r="C28" s="225"/>
      <c r="D28" s="225"/>
      <c r="E28" s="264"/>
      <c r="F28" s="223"/>
      <c r="G28" s="223"/>
      <c r="H28" s="222"/>
      <c r="I28" s="223"/>
      <c r="J28" s="223"/>
      <c r="K28" s="224"/>
    </row>
    <row r="29" spans="1:15" s="87" customFormat="1" ht="19.5" x14ac:dyDescent="0.4">
      <c r="A29" s="72" t="s">
        <v>1314</v>
      </c>
      <c r="B29" s="263">
        <v>5.5</v>
      </c>
      <c r="C29" s="225">
        <v>1</v>
      </c>
      <c r="D29" s="225">
        <v>2</v>
      </c>
      <c r="E29" s="264" t="s">
        <v>51</v>
      </c>
      <c r="F29" s="223" t="s">
        <v>11</v>
      </c>
      <c r="G29" s="223" t="s">
        <v>11</v>
      </c>
      <c r="H29" s="222">
        <v>6150000</v>
      </c>
      <c r="I29" s="223" t="s">
        <v>11</v>
      </c>
      <c r="J29" s="223" t="s">
        <v>11</v>
      </c>
      <c r="K29" s="224">
        <v>6150000</v>
      </c>
    </row>
    <row r="30" spans="1:15" s="87" customFormat="1" ht="47.25" customHeight="1" x14ac:dyDescent="0.4">
      <c r="A30" s="74" t="s">
        <v>700</v>
      </c>
      <c r="B30" s="263"/>
      <c r="C30" s="225"/>
      <c r="D30" s="225"/>
      <c r="E30" s="264"/>
      <c r="F30" s="223"/>
      <c r="G30" s="223"/>
      <c r="H30" s="222"/>
      <c r="I30" s="223"/>
      <c r="J30" s="223"/>
      <c r="K30" s="224"/>
    </row>
    <row r="31" spans="1:15" s="87" customFormat="1" ht="19.5" x14ac:dyDescent="0.4">
      <c r="A31" s="72" t="s">
        <v>1315</v>
      </c>
      <c r="B31" s="252">
        <v>5.5</v>
      </c>
      <c r="C31" s="225">
        <v>1</v>
      </c>
      <c r="D31" s="225">
        <v>2</v>
      </c>
      <c r="E31" s="264" t="s">
        <v>51</v>
      </c>
      <c r="F31" s="223" t="s">
        <v>11</v>
      </c>
      <c r="G31" s="223" t="s">
        <v>11</v>
      </c>
      <c r="H31" s="222">
        <v>4900000</v>
      </c>
      <c r="I31" s="223" t="s">
        <v>11</v>
      </c>
      <c r="J31" s="223" t="s">
        <v>11</v>
      </c>
      <c r="K31" s="224">
        <v>4900000</v>
      </c>
    </row>
    <row r="32" spans="1:15" s="87" customFormat="1" ht="51.75" x14ac:dyDescent="0.4">
      <c r="A32" s="100" t="s">
        <v>701</v>
      </c>
      <c r="B32" s="252"/>
      <c r="C32" s="225"/>
      <c r="D32" s="225"/>
      <c r="E32" s="264"/>
      <c r="F32" s="223"/>
      <c r="G32" s="223"/>
      <c r="H32" s="222"/>
      <c r="I32" s="223"/>
      <c r="J32" s="223"/>
      <c r="K32" s="224"/>
    </row>
    <row r="33" spans="1:14" s="87" customFormat="1" ht="19.5" x14ac:dyDescent="0.4">
      <c r="A33" s="72" t="s">
        <v>1316</v>
      </c>
      <c r="B33" s="263">
        <v>5.5</v>
      </c>
      <c r="C33" s="225">
        <v>1</v>
      </c>
      <c r="D33" s="225">
        <v>2</v>
      </c>
      <c r="E33" s="264" t="s">
        <v>51</v>
      </c>
      <c r="F33" s="223" t="s">
        <v>11</v>
      </c>
      <c r="G33" s="223" t="s">
        <v>11</v>
      </c>
      <c r="H33" s="222">
        <v>3800000</v>
      </c>
      <c r="I33" s="223" t="s">
        <v>11</v>
      </c>
      <c r="J33" s="223" t="s">
        <v>11</v>
      </c>
      <c r="K33" s="224">
        <v>3800000</v>
      </c>
    </row>
    <row r="34" spans="1:14" s="87" customFormat="1" ht="58.5" x14ac:dyDescent="0.4">
      <c r="A34" s="74" t="s">
        <v>702</v>
      </c>
      <c r="B34" s="263"/>
      <c r="C34" s="225"/>
      <c r="D34" s="225"/>
      <c r="E34" s="264"/>
      <c r="F34" s="223"/>
      <c r="G34" s="223"/>
      <c r="H34" s="222"/>
      <c r="I34" s="223"/>
      <c r="J34" s="223"/>
      <c r="K34" s="224"/>
    </row>
    <row r="35" spans="1:14" s="87" customFormat="1" ht="19.5" x14ac:dyDescent="0.4">
      <c r="A35" s="72" t="s">
        <v>1317</v>
      </c>
      <c r="B35" s="252">
        <v>5.5</v>
      </c>
      <c r="C35" s="225">
        <v>1</v>
      </c>
      <c r="D35" s="225">
        <v>2</v>
      </c>
      <c r="E35" s="264" t="s">
        <v>51</v>
      </c>
      <c r="F35" s="223" t="s">
        <v>11</v>
      </c>
      <c r="G35" s="223" t="s">
        <v>11</v>
      </c>
      <c r="H35" s="222">
        <v>4000000</v>
      </c>
      <c r="I35" s="223" t="s">
        <v>11</v>
      </c>
      <c r="J35" s="223" t="s">
        <v>11</v>
      </c>
      <c r="K35" s="224">
        <v>4000000</v>
      </c>
    </row>
    <row r="36" spans="1:14" s="87" customFormat="1" ht="78" x14ac:dyDescent="0.4">
      <c r="A36" s="74" t="s">
        <v>703</v>
      </c>
      <c r="B36" s="252"/>
      <c r="C36" s="225"/>
      <c r="D36" s="225"/>
      <c r="E36" s="264"/>
      <c r="F36" s="223"/>
      <c r="G36" s="223"/>
      <c r="H36" s="222"/>
      <c r="I36" s="223"/>
      <c r="J36" s="223"/>
      <c r="K36" s="224"/>
    </row>
    <row r="37" spans="1:14" s="87" customFormat="1" ht="19.5" x14ac:dyDescent="0.4">
      <c r="A37" s="72" t="s">
        <v>1318</v>
      </c>
      <c r="B37" s="263">
        <v>5.5</v>
      </c>
      <c r="C37" s="225">
        <v>1</v>
      </c>
      <c r="D37" s="225">
        <v>2</v>
      </c>
      <c r="E37" s="264" t="s">
        <v>51</v>
      </c>
      <c r="F37" s="223" t="s">
        <v>11</v>
      </c>
      <c r="G37" s="223" t="s">
        <v>11</v>
      </c>
      <c r="H37" s="222">
        <v>10200000</v>
      </c>
      <c r="I37" s="223" t="s">
        <v>11</v>
      </c>
      <c r="J37" s="223" t="s">
        <v>11</v>
      </c>
      <c r="K37" s="224">
        <v>10200000</v>
      </c>
    </row>
    <row r="38" spans="1:14" s="87" customFormat="1" ht="68.25" x14ac:dyDescent="0.4">
      <c r="A38" s="100" t="s">
        <v>704</v>
      </c>
      <c r="B38" s="263"/>
      <c r="C38" s="225"/>
      <c r="D38" s="225"/>
      <c r="E38" s="264"/>
      <c r="F38" s="223"/>
      <c r="G38" s="223"/>
      <c r="H38" s="222"/>
      <c r="I38" s="223"/>
      <c r="J38" s="223"/>
      <c r="K38" s="224"/>
      <c r="L38" s="88"/>
    </row>
    <row r="39" spans="1:14" s="87" customFormat="1" ht="19.5" x14ac:dyDescent="0.4">
      <c r="A39" s="72" t="s">
        <v>1321</v>
      </c>
      <c r="B39" s="252">
        <v>5.5</v>
      </c>
      <c r="C39" s="225">
        <v>1</v>
      </c>
      <c r="D39" s="225">
        <v>2</v>
      </c>
      <c r="E39" s="264" t="s">
        <v>51</v>
      </c>
      <c r="F39" s="223" t="s">
        <v>11</v>
      </c>
      <c r="G39" s="223" t="s">
        <v>11</v>
      </c>
      <c r="H39" s="222">
        <v>6400000</v>
      </c>
      <c r="I39" s="223" t="s">
        <v>11</v>
      </c>
      <c r="J39" s="223" t="s">
        <v>11</v>
      </c>
      <c r="K39" s="224">
        <v>6400000</v>
      </c>
    </row>
    <row r="40" spans="1:14" s="87" customFormat="1" ht="58.5" x14ac:dyDescent="0.4">
      <c r="A40" s="74" t="s">
        <v>705</v>
      </c>
      <c r="B40" s="252"/>
      <c r="C40" s="225"/>
      <c r="D40" s="225"/>
      <c r="E40" s="264"/>
      <c r="F40" s="223"/>
      <c r="G40" s="223"/>
      <c r="H40" s="222"/>
      <c r="I40" s="223"/>
      <c r="J40" s="223"/>
      <c r="K40" s="224"/>
    </row>
    <row r="41" spans="1:14" s="87" customFormat="1" ht="19.5" x14ac:dyDescent="0.4">
      <c r="A41" s="72" t="s">
        <v>1322</v>
      </c>
      <c r="B41" s="252">
        <v>5.5</v>
      </c>
      <c r="C41" s="225">
        <v>1</v>
      </c>
      <c r="D41" s="225">
        <v>2</v>
      </c>
      <c r="E41" s="264" t="s">
        <v>51</v>
      </c>
      <c r="F41" s="223" t="s">
        <v>11</v>
      </c>
      <c r="G41" s="223" t="s">
        <v>11</v>
      </c>
      <c r="H41" s="222">
        <v>1200000</v>
      </c>
      <c r="I41" s="223" t="s">
        <v>11</v>
      </c>
      <c r="J41" s="223" t="s">
        <v>11</v>
      </c>
      <c r="K41" s="224">
        <v>1200000</v>
      </c>
    </row>
    <row r="42" spans="1:14" s="87" customFormat="1" ht="35.25" x14ac:dyDescent="0.4">
      <c r="A42" s="100" t="s">
        <v>706</v>
      </c>
      <c r="B42" s="252"/>
      <c r="C42" s="225"/>
      <c r="D42" s="225"/>
      <c r="E42" s="264"/>
      <c r="F42" s="223"/>
      <c r="G42" s="223"/>
      <c r="H42" s="222"/>
      <c r="I42" s="223"/>
      <c r="J42" s="223"/>
      <c r="K42" s="224"/>
    </row>
    <row r="43" spans="1:14" s="87" customFormat="1" ht="19.5" x14ac:dyDescent="0.4">
      <c r="A43" s="72" t="s">
        <v>1323</v>
      </c>
      <c r="B43" s="263">
        <v>5.5</v>
      </c>
      <c r="C43" s="225">
        <v>1</v>
      </c>
      <c r="D43" s="225">
        <v>2</v>
      </c>
      <c r="E43" s="264" t="s">
        <v>51</v>
      </c>
      <c r="F43" s="223" t="s">
        <v>11</v>
      </c>
      <c r="G43" s="223" t="s">
        <v>11</v>
      </c>
      <c r="H43" s="222">
        <v>2780000</v>
      </c>
      <c r="I43" s="223" t="s">
        <v>11</v>
      </c>
      <c r="J43" s="223" t="s">
        <v>11</v>
      </c>
      <c r="K43" s="224">
        <v>2780000</v>
      </c>
    </row>
    <row r="44" spans="1:14" s="87" customFormat="1" ht="51.75" x14ac:dyDescent="0.4">
      <c r="A44" s="100" t="s">
        <v>707</v>
      </c>
      <c r="B44" s="263"/>
      <c r="C44" s="225"/>
      <c r="D44" s="225"/>
      <c r="E44" s="264"/>
      <c r="F44" s="223"/>
      <c r="G44" s="223"/>
      <c r="H44" s="222"/>
      <c r="I44" s="223"/>
      <c r="J44" s="223"/>
      <c r="K44" s="224"/>
    </row>
    <row r="45" spans="1:14" s="87" customFormat="1" ht="19.5" x14ac:dyDescent="0.4">
      <c r="A45" s="72" t="s">
        <v>1324</v>
      </c>
      <c r="B45" s="252">
        <v>5.5</v>
      </c>
      <c r="C45" s="225">
        <v>1</v>
      </c>
      <c r="D45" s="225">
        <v>2</v>
      </c>
      <c r="E45" s="264" t="s">
        <v>51</v>
      </c>
      <c r="F45" s="223" t="s">
        <v>11</v>
      </c>
      <c r="G45" s="223" t="s">
        <v>11</v>
      </c>
      <c r="H45" s="222">
        <v>5861000</v>
      </c>
      <c r="I45" s="223" t="s">
        <v>11</v>
      </c>
      <c r="J45" s="223" t="s">
        <v>11</v>
      </c>
      <c r="K45" s="224">
        <v>5861000</v>
      </c>
    </row>
    <row r="46" spans="1:14" s="87" customFormat="1" ht="51.75" x14ac:dyDescent="0.4">
      <c r="A46" s="100" t="s">
        <v>708</v>
      </c>
      <c r="B46" s="252"/>
      <c r="C46" s="225"/>
      <c r="D46" s="225"/>
      <c r="E46" s="264"/>
      <c r="F46" s="223"/>
      <c r="G46" s="223"/>
      <c r="H46" s="222"/>
      <c r="I46" s="223"/>
      <c r="J46" s="223"/>
      <c r="K46" s="224"/>
    </row>
    <row r="47" spans="1:14" s="87" customFormat="1" ht="19.5" x14ac:dyDescent="0.4">
      <c r="A47" s="72" t="s">
        <v>1325</v>
      </c>
      <c r="B47" s="263">
        <v>5.5</v>
      </c>
      <c r="C47" s="225">
        <v>1</v>
      </c>
      <c r="D47" s="225">
        <v>2</v>
      </c>
      <c r="E47" s="264" t="s">
        <v>51</v>
      </c>
      <c r="F47" s="223" t="s">
        <v>11</v>
      </c>
      <c r="G47" s="223" t="s">
        <v>11</v>
      </c>
      <c r="H47" s="222">
        <v>5530000</v>
      </c>
      <c r="I47" s="223" t="s">
        <v>11</v>
      </c>
      <c r="J47" s="223" t="s">
        <v>11</v>
      </c>
      <c r="K47" s="224">
        <v>5530000</v>
      </c>
    </row>
    <row r="48" spans="1:14" s="87" customFormat="1" ht="45" customHeight="1" x14ac:dyDescent="0.4">
      <c r="A48" s="74" t="s">
        <v>709</v>
      </c>
      <c r="B48" s="263"/>
      <c r="C48" s="225"/>
      <c r="D48" s="225"/>
      <c r="E48" s="264"/>
      <c r="F48" s="223"/>
      <c r="G48" s="223"/>
      <c r="H48" s="222"/>
      <c r="I48" s="223"/>
      <c r="J48" s="223"/>
      <c r="K48" s="224"/>
      <c r="N48" s="90"/>
    </row>
    <row r="49" spans="1:11" s="87" customFormat="1" ht="19.5" x14ac:dyDescent="0.4">
      <c r="A49" s="72" t="s">
        <v>1457</v>
      </c>
      <c r="B49" s="252">
        <v>5.5</v>
      </c>
      <c r="C49" s="225">
        <v>1</v>
      </c>
      <c r="D49" s="225">
        <v>2</v>
      </c>
      <c r="E49" s="264" t="s">
        <v>51</v>
      </c>
      <c r="F49" s="223" t="s">
        <v>11</v>
      </c>
      <c r="G49" s="223" t="s">
        <v>11</v>
      </c>
      <c r="H49" s="222">
        <v>4400000</v>
      </c>
      <c r="I49" s="223" t="s">
        <v>11</v>
      </c>
      <c r="J49" s="223" t="s">
        <v>11</v>
      </c>
      <c r="K49" s="224">
        <v>4400000</v>
      </c>
    </row>
    <row r="50" spans="1:11" s="87" customFormat="1" ht="35.25" x14ac:dyDescent="0.4">
      <c r="A50" s="100" t="s">
        <v>710</v>
      </c>
      <c r="B50" s="252"/>
      <c r="C50" s="225"/>
      <c r="D50" s="225"/>
      <c r="E50" s="264"/>
      <c r="F50" s="223"/>
      <c r="G50" s="223"/>
      <c r="H50" s="222"/>
      <c r="I50" s="223"/>
      <c r="J50" s="223"/>
      <c r="K50" s="224"/>
    </row>
    <row r="51" spans="1:11" s="87" customFormat="1" ht="19.5" x14ac:dyDescent="0.4">
      <c r="A51" s="72" t="s">
        <v>1458</v>
      </c>
      <c r="B51" s="263">
        <v>5.5</v>
      </c>
      <c r="C51" s="225">
        <v>1</v>
      </c>
      <c r="D51" s="225">
        <v>2</v>
      </c>
      <c r="E51" s="264" t="s">
        <v>51</v>
      </c>
      <c r="F51" s="223" t="s">
        <v>11</v>
      </c>
      <c r="G51" s="223" t="s">
        <v>11</v>
      </c>
      <c r="H51" s="222">
        <v>3732000</v>
      </c>
      <c r="I51" s="223" t="s">
        <v>11</v>
      </c>
      <c r="J51" s="223" t="s">
        <v>11</v>
      </c>
      <c r="K51" s="224">
        <v>3732000</v>
      </c>
    </row>
    <row r="52" spans="1:11" s="87" customFormat="1" ht="51.75" x14ac:dyDescent="0.4">
      <c r="A52" s="100" t="s">
        <v>711</v>
      </c>
      <c r="B52" s="263"/>
      <c r="C52" s="225"/>
      <c r="D52" s="225"/>
      <c r="E52" s="264"/>
      <c r="F52" s="223"/>
      <c r="G52" s="223"/>
      <c r="H52" s="222"/>
      <c r="I52" s="223"/>
      <c r="J52" s="223"/>
      <c r="K52" s="224"/>
    </row>
    <row r="53" spans="1:11" s="87" customFormat="1" ht="19.5" x14ac:dyDescent="0.4">
      <c r="A53" s="72" t="s">
        <v>1459</v>
      </c>
      <c r="B53" s="252">
        <v>5.5</v>
      </c>
      <c r="C53" s="225">
        <v>1</v>
      </c>
      <c r="D53" s="225">
        <v>2</v>
      </c>
      <c r="E53" s="264" t="s">
        <v>51</v>
      </c>
      <c r="F53" s="223" t="s">
        <v>11</v>
      </c>
      <c r="G53" s="223" t="s">
        <v>11</v>
      </c>
      <c r="H53" s="222">
        <v>780000</v>
      </c>
      <c r="I53" s="223" t="s">
        <v>11</v>
      </c>
      <c r="J53" s="223" t="s">
        <v>11</v>
      </c>
      <c r="K53" s="224">
        <v>780000</v>
      </c>
    </row>
    <row r="54" spans="1:11" s="87" customFormat="1" ht="35.25" x14ac:dyDescent="0.4">
      <c r="A54" s="100" t="s">
        <v>712</v>
      </c>
      <c r="B54" s="252"/>
      <c r="C54" s="225"/>
      <c r="D54" s="225"/>
      <c r="E54" s="264"/>
      <c r="F54" s="223"/>
      <c r="G54" s="223"/>
      <c r="H54" s="222"/>
      <c r="I54" s="223"/>
      <c r="J54" s="223"/>
      <c r="K54" s="224"/>
    </row>
    <row r="55" spans="1:11" s="87" customFormat="1" ht="19.5" x14ac:dyDescent="0.4">
      <c r="A55" s="72" t="s">
        <v>1460</v>
      </c>
      <c r="B55" s="263">
        <v>5.5</v>
      </c>
      <c r="C55" s="225">
        <v>1</v>
      </c>
      <c r="D55" s="225">
        <v>2</v>
      </c>
      <c r="E55" s="264" t="s">
        <v>51</v>
      </c>
      <c r="F55" s="223" t="s">
        <v>11</v>
      </c>
      <c r="G55" s="223" t="s">
        <v>11</v>
      </c>
      <c r="H55" s="222">
        <v>5460000</v>
      </c>
      <c r="I55" s="223" t="s">
        <v>11</v>
      </c>
      <c r="J55" s="223" t="s">
        <v>11</v>
      </c>
      <c r="K55" s="224">
        <v>5460000</v>
      </c>
    </row>
    <row r="56" spans="1:11" s="87" customFormat="1" ht="35.25" x14ac:dyDescent="0.4">
      <c r="A56" s="100" t="s">
        <v>713</v>
      </c>
      <c r="B56" s="263"/>
      <c r="C56" s="225"/>
      <c r="D56" s="225"/>
      <c r="E56" s="264"/>
      <c r="F56" s="223"/>
      <c r="G56" s="223"/>
      <c r="H56" s="222"/>
      <c r="I56" s="223"/>
      <c r="J56" s="223"/>
      <c r="K56" s="224"/>
    </row>
    <row r="57" spans="1:11" s="87" customFormat="1" ht="19.5" x14ac:dyDescent="0.4">
      <c r="A57" s="72" t="s">
        <v>1461</v>
      </c>
      <c r="B57" s="252">
        <v>5.5</v>
      </c>
      <c r="C57" s="225">
        <v>1</v>
      </c>
      <c r="D57" s="225">
        <v>2</v>
      </c>
      <c r="E57" s="264" t="s">
        <v>51</v>
      </c>
      <c r="F57" s="223" t="s">
        <v>11</v>
      </c>
      <c r="G57" s="223" t="s">
        <v>11</v>
      </c>
      <c r="H57" s="222">
        <v>1688000</v>
      </c>
      <c r="I57" s="223" t="s">
        <v>11</v>
      </c>
      <c r="J57" s="223" t="s">
        <v>11</v>
      </c>
      <c r="K57" s="224">
        <v>1688000</v>
      </c>
    </row>
    <row r="58" spans="1:11" s="87" customFormat="1" ht="51.75" x14ac:dyDescent="0.4">
      <c r="A58" s="100" t="s">
        <v>714</v>
      </c>
      <c r="B58" s="252"/>
      <c r="C58" s="225"/>
      <c r="D58" s="225"/>
      <c r="E58" s="264"/>
      <c r="F58" s="223"/>
      <c r="G58" s="223"/>
      <c r="H58" s="222"/>
      <c r="I58" s="223"/>
      <c r="J58" s="223"/>
      <c r="K58" s="224"/>
    </row>
    <row r="59" spans="1:11" s="87" customFormat="1" ht="19.5" x14ac:dyDescent="0.4">
      <c r="A59" s="72" t="s">
        <v>1462</v>
      </c>
      <c r="B59" s="252">
        <v>5.5</v>
      </c>
      <c r="C59" s="225">
        <v>1</v>
      </c>
      <c r="D59" s="225">
        <v>2</v>
      </c>
      <c r="E59" s="264" t="s">
        <v>51</v>
      </c>
      <c r="F59" s="223" t="s">
        <v>11</v>
      </c>
      <c r="G59" s="223" t="s">
        <v>11</v>
      </c>
      <c r="H59" s="222">
        <v>5000000</v>
      </c>
      <c r="I59" s="223" t="s">
        <v>11</v>
      </c>
      <c r="J59" s="223" t="s">
        <v>11</v>
      </c>
      <c r="K59" s="224">
        <v>5000000</v>
      </c>
    </row>
    <row r="60" spans="1:11" s="87" customFormat="1" ht="51.75" x14ac:dyDescent="0.4">
      <c r="A60" s="100" t="s">
        <v>920</v>
      </c>
      <c r="B60" s="252"/>
      <c r="C60" s="225"/>
      <c r="D60" s="225"/>
      <c r="E60" s="264"/>
      <c r="F60" s="223"/>
      <c r="G60" s="223"/>
      <c r="H60" s="222"/>
      <c r="I60" s="223"/>
      <c r="J60" s="223"/>
      <c r="K60" s="224"/>
    </row>
    <row r="61" spans="1:11" s="87" customFormat="1" ht="19.5" x14ac:dyDescent="0.4">
      <c r="A61" s="72" t="s">
        <v>1463</v>
      </c>
      <c r="B61" s="263">
        <v>5.5</v>
      </c>
      <c r="C61" s="225">
        <v>1</v>
      </c>
      <c r="D61" s="225">
        <v>2</v>
      </c>
      <c r="E61" s="264" t="s">
        <v>51</v>
      </c>
      <c r="F61" s="223" t="s">
        <v>11</v>
      </c>
      <c r="G61" s="223" t="s">
        <v>11</v>
      </c>
      <c r="H61" s="222">
        <v>4699000</v>
      </c>
      <c r="I61" s="223" t="s">
        <v>11</v>
      </c>
      <c r="J61" s="223" t="s">
        <v>11</v>
      </c>
      <c r="K61" s="222">
        <v>4699000</v>
      </c>
    </row>
    <row r="62" spans="1:11" s="87" customFormat="1" ht="51.75" x14ac:dyDescent="0.4">
      <c r="A62" s="100" t="s">
        <v>715</v>
      </c>
      <c r="B62" s="263"/>
      <c r="C62" s="225"/>
      <c r="D62" s="225"/>
      <c r="E62" s="264"/>
      <c r="F62" s="223"/>
      <c r="G62" s="223"/>
      <c r="H62" s="222"/>
      <c r="I62" s="223"/>
      <c r="J62" s="223"/>
      <c r="K62" s="222"/>
    </row>
    <row r="63" spans="1:11" s="87" customFormat="1" ht="19.5" x14ac:dyDescent="0.4">
      <c r="A63" s="72" t="s">
        <v>1464</v>
      </c>
      <c r="B63" s="252">
        <v>5.5</v>
      </c>
      <c r="C63" s="225">
        <v>1</v>
      </c>
      <c r="D63" s="225">
        <v>2</v>
      </c>
      <c r="E63" s="264" t="s">
        <v>51</v>
      </c>
      <c r="F63" s="223" t="s">
        <v>11</v>
      </c>
      <c r="G63" s="223" t="s">
        <v>11</v>
      </c>
      <c r="H63" s="222">
        <v>4000000</v>
      </c>
      <c r="I63" s="223" t="s">
        <v>11</v>
      </c>
      <c r="J63" s="223" t="s">
        <v>11</v>
      </c>
      <c r="K63" s="224">
        <v>4000000</v>
      </c>
    </row>
    <row r="64" spans="1:11" s="87" customFormat="1" ht="35.25" x14ac:dyDescent="0.4">
      <c r="A64" s="100" t="s">
        <v>716</v>
      </c>
      <c r="B64" s="252"/>
      <c r="C64" s="225"/>
      <c r="D64" s="225"/>
      <c r="E64" s="264"/>
      <c r="F64" s="223"/>
      <c r="G64" s="223"/>
      <c r="H64" s="222"/>
      <c r="I64" s="223"/>
      <c r="J64" s="223"/>
      <c r="K64" s="224"/>
    </row>
    <row r="65" spans="1:11" s="87" customFormat="1" ht="19.5" x14ac:dyDescent="0.4">
      <c r="A65" s="72" t="s">
        <v>1465</v>
      </c>
      <c r="B65" s="263">
        <v>5.5</v>
      </c>
      <c r="C65" s="225">
        <v>1</v>
      </c>
      <c r="D65" s="225">
        <v>2</v>
      </c>
      <c r="E65" s="264" t="s">
        <v>51</v>
      </c>
      <c r="F65" s="223" t="s">
        <v>11</v>
      </c>
      <c r="G65" s="223" t="s">
        <v>11</v>
      </c>
      <c r="H65" s="222">
        <v>4000000</v>
      </c>
      <c r="I65" s="223" t="s">
        <v>11</v>
      </c>
      <c r="J65" s="223" t="s">
        <v>11</v>
      </c>
      <c r="K65" s="224">
        <v>4000000</v>
      </c>
    </row>
    <row r="66" spans="1:11" s="87" customFormat="1" ht="51.75" x14ac:dyDescent="0.4">
      <c r="A66" s="100" t="s">
        <v>1007</v>
      </c>
      <c r="B66" s="263"/>
      <c r="C66" s="225"/>
      <c r="D66" s="225"/>
      <c r="E66" s="264"/>
      <c r="F66" s="223"/>
      <c r="G66" s="223"/>
      <c r="H66" s="222"/>
      <c r="I66" s="223"/>
      <c r="J66" s="223"/>
      <c r="K66" s="224"/>
    </row>
    <row r="67" spans="1:11" s="87" customFormat="1" ht="19.5" x14ac:dyDescent="0.4">
      <c r="A67" s="72" t="s">
        <v>1466</v>
      </c>
      <c r="B67" s="252">
        <v>5.5</v>
      </c>
      <c r="C67" s="225">
        <v>1</v>
      </c>
      <c r="D67" s="225">
        <v>2</v>
      </c>
      <c r="E67" s="264" t="s">
        <v>51</v>
      </c>
      <c r="F67" s="223" t="s">
        <v>11</v>
      </c>
      <c r="G67" s="223" t="s">
        <v>11</v>
      </c>
      <c r="H67" s="222">
        <v>4900000</v>
      </c>
      <c r="I67" s="223" t="s">
        <v>11</v>
      </c>
      <c r="J67" s="223" t="s">
        <v>11</v>
      </c>
      <c r="K67" s="224">
        <v>4900000</v>
      </c>
    </row>
    <row r="68" spans="1:11" s="87" customFormat="1" ht="78" x14ac:dyDescent="0.4">
      <c r="A68" s="430" t="s">
        <v>738</v>
      </c>
      <c r="B68" s="252"/>
      <c r="C68" s="225"/>
      <c r="D68" s="225"/>
      <c r="E68" s="264"/>
      <c r="F68" s="223"/>
      <c r="G68" s="223"/>
      <c r="H68" s="222"/>
      <c r="I68" s="223"/>
      <c r="J68" s="223"/>
      <c r="K68" s="224"/>
    </row>
    <row r="69" spans="1:11" s="87" customFormat="1" ht="19.5" x14ac:dyDescent="0.4">
      <c r="A69" s="72" t="s">
        <v>1467</v>
      </c>
      <c r="B69" s="263">
        <v>5.5</v>
      </c>
      <c r="C69" s="225">
        <v>1</v>
      </c>
      <c r="D69" s="225">
        <v>2</v>
      </c>
      <c r="E69" s="264" t="s">
        <v>51</v>
      </c>
      <c r="F69" s="223" t="s">
        <v>11</v>
      </c>
      <c r="G69" s="223" t="s">
        <v>11</v>
      </c>
      <c r="H69" s="222">
        <v>4500000</v>
      </c>
      <c r="I69" s="223" t="s">
        <v>11</v>
      </c>
      <c r="J69" s="223" t="s">
        <v>11</v>
      </c>
      <c r="K69" s="224">
        <v>4500000</v>
      </c>
    </row>
    <row r="70" spans="1:11" s="87" customFormat="1" ht="35.25" customHeight="1" x14ac:dyDescent="0.4">
      <c r="A70" s="431" t="s">
        <v>1570</v>
      </c>
      <c r="B70" s="263"/>
      <c r="C70" s="225"/>
      <c r="D70" s="225"/>
      <c r="E70" s="264"/>
      <c r="F70" s="223"/>
      <c r="G70" s="223"/>
      <c r="H70" s="222"/>
      <c r="I70" s="223"/>
      <c r="J70" s="223"/>
      <c r="K70" s="224"/>
    </row>
    <row r="71" spans="1:11" s="87" customFormat="1" ht="19.5" x14ac:dyDescent="0.4">
      <c r="A71" s="72" t="s">
        <v>1468</v>
      </c>
      <c r="B71" s="252">
        <v>5.5</v>
      </c>
      <c r="C71" s="225">
        <v>1</v>
      </c>
      <c r="D71" s="225">
        <v>2</v>
      </c>
      <c r="E71" s="264" t="s">
        <v>51</v>
      </c>
      <c r="F71" s="223" t="s">
        <v>11</v>
      </c>
      <c r="G71" s="223" t="s">
        <v>11</v>
      </c>
      <c r="H71" s="222">
        <v>5300000</v>
      </c>
      <c r="I71" s="223" t="s">
        <v>11</v>
      </c>
      <c r="J71" s="223" t="s">
        <v>11</v>
      </c>
      <c r="K71" s="224">
        <v>5300000</v>
      </c>
    </row>
    <row r="72" spans="1:11" s="87" customFormat="1" ht="39" x14ac:dyDescent="0.4">
      <c r="A72" s="431" t="s">
        <v>1571</v>
      </c>
      <c r="B72" s="252"/>
      <c r="C72" s="225"/>
      <c r="D72" s="225"/>
      <c r="E72" s="264"/>
      <c r="F72" s="223"/>
      <c r="G72" s="223"/>
      <c r="H72" s="222"/>
      <c r="I72" s="223"/>
      <c r="J72" s="223"/>
      <c r="K72" s="224"/>
    </row>
    <row r="73" spans="1:11" s="87" customFormat="1" ht="19.5" x14ac:dyDescent="0.4">
      <c r="A73" s="72" t="s">
        <v>744</v>
      </c>
      <c r="B73" s="263">
        <v>5.5</v>
      </c>
      <c r="C73" s="225">
        <v>1</v>
      </c>
      <c r="D73" s="225">
        <v>2</v>
      </c>
      <c r="E73" s="264" t="s">
        <v>51</v>
      </c>
      <c r="F73" s="223" t="s">
        <v>11</v>
      </c>
      <c r="G73" s="223" t="s">
        <v>11</v>
      </c>
      <c r="H73" s="222">
        <v>5084000</v>
      </c>
      <c r="I73" s="223" t="s">
        <v>11</v>
      </c>
      <c r="J73" s="223" t="s">
        <v>11</v>
      </c>
      <c r="K73" s="224">
        <v>5084000</v>
      </c>
    </row>
    <row r="74" spans="1:11" s="87" customFormat="1" ht="53.25" customHeight="1" x14ac:dyDescent="0.4">
      <c r="A74" s="432" t="s">
        <v>739</v>
      </c>
      <c r="B74" s="263"/>
      <c r="C74" s="225"/>
      <c r="D74" s="225"/>
      <c r="E74" s="264"/>
      <c r="F74" s="223"/>
      <c r="G74" s="223"/>
      <c r="H74" s="222"/>
      <c r="I74" s="223"/>
      <c r="J74" s="223"/>
      <c r="K74" s="224"/>
    </row>
    <row r="75" spans="1:11" s="87" customFormat="1" ht="19.5" x14ac:dyDescent="0.4">
      <c r="A75" s="72" t="s">
        <v>1469</v>
      </c>
      <c r="B75" s="252">
        <v>5.5</v>
      </c>
      <c r="C75" s="225">
        <v>1</v>
      </c>
      <c r="D75" s="225">
        <v>2</v>
      </c>
      <c r="E75" s="264" t="s">
        <v>51</v>
      </c>
      <c r="F75" s="223" t="s">
        <v>11</v>
      </c>
      <c r="G75" s="223" t="s">
        <v>11</v>
      </c>
      <c r="H75" s="222">
        <v>1800000</v>
      </c>
      <c r="I75" s="223" t="s">
        <v>11</v>
      </c>
      <c r="J75" s="223" t="s">
        <v>11</v>
      </c>
      <c r="K75" s="224">
        <v>1800000</v>
      </c>
    </row>
    <row r="76" spans="1:11" s="87" customFormat="1" ht="78" x14ac:dyDescent="0.4">
      <c r="A76" s="431" t="s">
        <v>740</v>
      </c>
      <c r="B76" s="252"/>
      <c r="C76" s="225"/>
      <c r="D76" s="225"/>
      <c r="E76" s="264"/>
      <c r="F76" s="223"/>
      <c r="G76" s="223"/>
      <c r="H76" s="222"/>
      <c r="I76" s="223"/>
      <c r="J76" s="223"/>
      <c r="K76" s="224"/>
    </row>
    <row r="77" spans="1:11" s="87" customFormat="1" ht="19.5" x14ac:dyDescent="0.4">
      <c r="A77" s="72" t="s">
        <v>1470</v>
      </c>
      <c r="B77" s="263">
        <v>5.5</v>
      </c>
      <c r="C77" s="225">
        <v>1</v>
      </c>
      <c r="D77" s="225">
        <v>2</v>
      </c>
      <c r="E77" s="264" t="s">
        <v>51</v>
      </c>
      <c r="F77" s="223" t="s">
        <v>11</v>
      </c>
      <c r="G77" s="223" t="s">
        <v>11</v>
      </c>
      <c r="H77" s="222">
        <v>4180000</v>
      </c>
      <c r="I77" s="223" t="s">
        <v>11</v>
      </c>
      <c r="J77" s="223" t="s">
        <v>11</v>
      </c>
      <c r="K77" s="224">
        <v>4180000</v>
      </c>
    </row>
    <row r="78" spans="1:11" s="87" customFormat="1" ht="58.5" x14ac:dyDescent="0.4">
      <c r="A78" s="431" t="s">
        <v>1013</v>
      </c>
      <c r="B78" s="263"/>
      <c r="C78" s="225"/>
      <c r="D78" s="225"/>
      <c r="E78" s="264"/>
      <c r="F78" s="223"/>
      <c r="G78" s="223"/>
      <c r="H78" s="222"/>
      <c r="I78" s="223"/>
      <c r="J78" s="223"/>
      <c r="K78" s="224"/>
    </row>
    <row r="79" spans="1:11" s="87" customFormat="1" ht="19.5" x14ac:dyDescent="0.4">
      <c r="A79" s="72" t="s">
        <v>1471</v>
      </c>
      <c r="B79" s="252">
        <v>5.5</v>
      </c>
      <c r="C79" s="225">
        <v>1</v>
      </c>
      <c r="D79" s="225">
        <v>2</v>
      </c>
      <c r="E79" s="264" t="s">
        <v>51</v>
      </c>
      <c r="F79" s="223" t="s">
        <v>11</v>
      </c>
      <c r="G79" s="223" t="s">
        <v>11</v>
      </c>
      <c r="H79" s="222">
        <v>7400000</v>
      </c>
      <c r="I79" s="223" t="s">
        <v>11</v>
      </c>
      <c r="J79" s="223" t="s">
        <v>11</v>
      </c>
      <c r="K79" s="224">
        <v>7400000</v>
      </c>
    </row>
    <row r="80" spans="1:11" s="87" customFormat="1" ht="58.5" customHeight="1" x14ac:dyDescent="0.4">
      <c r="A80" s="431" t="s">
        <v>741</v>
      </c>
      <c r="B80" s="252"/>
      <c r="C80" s="225"/>
      <c r="D80" s="225"/>
      <c r="E80" s="264"/>
      <c r="F80" s="223"/>
      <c r="G80" s="223"/>
      <c r="H80" s="222"/>
      <c r="I80" s="223"/>
      <c r="J80" s="223"/>
      <c r="K80" s="224"/>
    </row>
    <row r="81" spans="1:15" s="87" customFormat="1" ht="19.5" x14ac:dyDescent="0.4">
      <c r="A81" s="72" t="s">
        <v>1472</v>
      </c>
      <c r="B81" s="252">
        <v>5.5</v>
      </c>
      <c r="C81" s="225">
        <v>1</v>
      </c>
      <c r="D81" s="225">
        <v>2</v>
      </c>
      <c r="E81" s="264" t="s">
        <v>51</v>
      </c>
      <c r="F81" s="223" t="s">
        <v>11</v>
      </c>
      <c r="G81" s="223" t="s">
        <v>11</v>
      </c>
      <c r="H81" s="222">
        <v>6400000</v>
      </c>
      <c r="I81" s="223" t="s">
        <v>11</v>
      </c>
      <c r="J81" s="223" t="s">
        <v>11</v>
      </c>
      <c r="K81" s="224">
        <v>6400000</v>
      </c>
    </row>
    <row r="82" spans="1:15" s="87" customFormat="1" ht="58.5" x14ac:dyDescent="0.4">
      <c r="A82" s="432" t="s">
        <v>742</v>
      </c>
      <c r="B82" s="252"/>
      <c r="C82" s="225"/>
      <c r="D82" s="225"/>
      <c r="E82" s="264"/>
      <c r="F82" s="223"/>
      <c r="G82" s="223"/>
      <c r="H82" s="222"/>
      <c r="I82" s="223"/>
      <c r="J82" s="223"/>
      <c r="K82" s="224"/>
      <c r="L82" s="88"/>
    </row>
    <row r="83" spans="1:15" s="87" customFormat="1" ht="19.5" x14ac:dyDescent="0.4">
      <c r="A83" s="72" t="s">
        <v>1473</v>
      </c>
      <c r="B83" s="263">
        <v>5.5</v>
      </c>
      <c r="C83" s="225">
        <v>1</v>
      </c>
      <c r="D83" s="225">
        <v>2</v>
      </c>
      <c r="E83" s="264" t="s">
        <v>51</v>
      </c>
      <c r="F83" s="223" t="s">
        <v>11</v>
      </c>
      <c r="G83" s="223" t="s">
        <v>11</v>
      </c>
      <c r="H83" s="222">
        <v>4900000</v>
      </c>
      <c r="I83" s="223" t="s">
        <v>11</v>
      </c>
      <c r="J83" s="223" t="s">
        <v>11</v>
      </c>
      <c r="K83" s="224">
        <v>4900000</v>
      </c>
    </row>
    <row r="84" spans="1:15" s="87" customFormat="1" ht="55.5" customHeight="1" x14ac:dyDescent="0.4">
      <c r="A84" s="432" t="s">
        <v>743</v>
      </c>
      <c r="B84" s="263"/>
      <c r="C84" s="225"/>
      <c r="D84" s="225"/>
      <c r="E84" s="264"/>
      <c r="F84" s="223"/>
      <c r="G84" s="223"/>
      <c r="H84" s="222"/>
      <c r="I84" s="223"/>
      <c r="J84" s="223"/>
      <c r="K84" s="224"/>
    </row>
    <row r="85" spans="1:15" s="87" customFormat="1" ht="19.5" x14ac:dyDescent="0.4">
      <c r="A85" s="72" t="s">
        <v>1474</v>
      </c>
      <c r="B85" s="263">
        <v>5.5</v>
      </c>
      <c r="C85" s="225">
        <v>1</v>
      </c>
      <c r="D85" s="225">
        <v>2</v>
      </c>
      <c r="E85" s="264" t="s">
        <v>51</v>
      </c>
      <c r="F85" s="223" t="s">
        <v>11</v>
      </c>
      <c r="G85" s="223" t="s">
        <v>11</v>
      </c>
      <c r="H85" s="222">
        <v>4000000</v>
      </c>
      <c r="I85" s="223" t="s">
        <v>11</v>
      </c>
      <c r="J85" s="223" t="s">
        <v>11</v>
      </c>
      <c r="K85" s="224">
        <v>4000000</v>
      </c>
    </row>
    <row r="86" spans="1:15" s="87" customFormat="1" ht="54.75" customHeight="1" x14ac:dyDescent="0.4">
      <c r="A86" s="432" t="s">
        <v>896</v>
      </c>
      <c r="B86" s="263"/>
      <c r="C86" s="225"/>
      <c r="D86" s="225"/>
      <c r="E86" s="264"/>
      <c r="F86" s="223"/>
      <c r="G86" s="223"/>
      <c r="H86" s="222"/>
      <c r="I86" s="223"/>
      <c r="J86" s="223"/>
      <c r="K86" s="224"/>
    </row>
    <row r="87" spans="1:15" s="87" customFormat="1" ht="19.5" x14ac:dyDescent="0.4">
      <c r="A87" s="72" t="s">
        <v>1475</v>
      </c>
      <c r="B87" s="263">
        <v>5.5</v>
      </c>
      <c r="C87" s="225">
        <v>1</v>
      </c>
      <c r="D87" s="225">
        <v>2</v>
      </c>
      <c r="E87" s="264" t="s">
        <v>51</v>
      </c>
      <c r="F87" s="223" t="s">
        <v>11</v>
      </c>
      <c r="G87" s="223" t="s">
        <v>11</v>
      </c>
      <c r="H87" s="222">
        <v>1938000</v>
      </c>
      <c r="I87" s="223" t="s">
        <v>11</v>
      </c>
      <c r="J87" s="223" t="s">
        <v>11</v>
      </c>
      <c r="K87" s="222">
        <v>1938000</v>
      </c>
    </row>
    <row r="88" spans="1:15" s="87" customFormat="1" ht="36" customHeight="1" x14ac:dyDescent="0.4">
      <c r="A88" s="432" t="s">
        <v>897</v>
      </c>
      <c r="B88" s="263"/>
      <c r="C88" s="225"/>
      <c r="D88" s="225"/>
      <c r="E88" s="264"/>
      <c r="F88" s="223"/>
      <c r="G88" s="223"/>
      <c r="H88" s="222"/>
      <c r="I88" s="223"/>
      <c r="J88" s="223"/>
      <c r="K88" s="222"/>
    </row>
    <row r="89" spans="1:15" s="87" customFormat="1" ht="19.5" x14ac:dyDescent="0.4">
      <c r="A89" s="72" t="s">
        <v>1476</v>
      </c>
      <c r="B89" s="263">
        <v>5.5</v>
      </c>
      <c r="C89" s="225">
        <v>1</v>
      </c>
      <c r="D89" s="225">
        <v>2</v>
      </c>
      <c r="E89" s="264" t="s">
        <v>51</v>
      </c>
      <c r="F89" s="223" t="s">
        <v>11</v>
      </c>
      <c r="G89" s="223" t="s">
        <v>11</v>
      </c>
      <c r="H89" s="222">
        <v>16000000</v>
      </c>
      <c r="I89" s="223" t="s">
        <v>11</v>
      </c>
      <c r="J89" s="223" t="s">
        <v>11</v>
      </c>
      <c r="K89" s="222">
        <v>16000000</v>
      </c>
    </row>
    <row r="90" spans="1:15" s="87" customFormat="1" ht="69.75" customHeight="1" x14ac:dyDescent="0.4">
      <c r="A90" s="432" t="s">
        <v>1408</v>
      </c>
      <c r="B90" s="263"/>
      <c r="C90" s="225"/>
      <c r="D90" s="225"/>
      <c r="E90" s="264"/>
      <c r="F90" s="223"/>
      <c r="G90" s="223"/>
      <c r="H90" s="222"/>
      <c r="I90" s="223"/>
      <c r="J90" s="223"/>
      <c r="K90" s="222"/>
    </row>
    <row r="91" spans="1:15" ht="19.5" x14ac:dyDescent="0.2">
      <c r="A91" s="22" t="s">
        <v>100</v>
      </c>
      <c r="B91" s="346"/>
      <c r="C91" s="346"/>
      <c r="D91" s="346"/>
      <c r="E91" s="346"/>
      <c r="F91" s="348" t="s">
        <v>11</v>
      </c>
      <c r="G91" s="348" t="s">
        <v>11</v>
      </c>
      <c r="H91" s="349">
        <f>SUM(H93:H114)</f>
        <v>80330000</v>
      </c>
      <c r="I91" s="348" t="s">
        <v>11</v>
      </c>
      <c r="J91" s="348" t="s">
        <v>11</v>
      </c>
      <c r="K91" s="349">
        <f>SUM(K93:K114)</f>
        <v>80330000</v>
      </c>
    </row>
    <row r="92" spans="1:15" ht="58.5" x14ac:dyDescent="0.2">
      <c r="A92" s="17" t="s">
        <v>1106</v>
      </c>
      <c r="B92" s="347"/>
      <c r="C92" s="347"/>
      <c r="D92" s="347"/>
      <c r="E92" s="347"/>
      <c r="F92" s="306"/>
      <c r="G92" s="306"/>
      <c r="H92" s="350"/>
      <c r="I92" s="306"/>
      <c r="J92" s="306"/>
      <c r="K92" s="350"/>
      <c r="O92" s="41"/>
    </row>
    <row r="93" spans="1:15" ht="17.25" customHeight="1" x14ac:dyDescent="0.2">
      <c r="A93" s="23" t="s">
        <v>1327</v>
      </c>
      <c r="B93" s="252">
        <v>5.5</v>
      </c>
      <c r="C93" s="253">
        <v>1</v>
      </c>
      <c r="D93" s="253">
        <v>1</v>
      </c>
      <c r="E93" s="252" t="s">
        <v>12</v>
      </c>
      <c r="F93" s="298" t="s">
        <v>11</v>
      </c>
      <c r="G93" s="298" t="s">
        <v>11</v>
      </c>
      <c r="H93" s="326">
        <v>11322000</v>
      </c>
      <c r="I93" s="298" t="s">
        <v>11</v>
      </c>
      <c r="J93" s="298" t="s">
        <v>11</v>
      </c>
      <c r="K93" s="250">
        <v>11322000</v>
      </c>
    </row>
    <row r="94" spans="1:15" ht="78" x14ac:dyDescent="0.2">
      <c r="A94" s="20" t="s">
        <v>1572</v>
      </c>
      <c r="B94" s="252"/>
      <c r="C94" s="253"/>
      <c r="D94" s="253"/>
      <c r="E94" s="252"/>
      <c r="F94" s="299"/>
      <c r="G94" s="299"/>
      <c r="H94" s="328"/>
      <c r="I94" s="299"/>
      <c r="J94" s="299"/>
      <c r="K94" s="250"/>
    </row>
    <row r="95" spans="1:15" ht="17.25" customHeight="1" x14ac:dyDescent="0.2">
      <c r="A95" s="56" t="s">
        <v>1326</v>
      </c>
      <c r="B95" s="252">
        <v>5.5</v>
      </c>
      <c r="C95" s="253">
        <v>1</v>
      </c>
      <c r="D95" s="253">
        <v>1</v>
      </c>
      <c r="E95" s="253" t="s">
        <v>12</v>
      </c>
      <c r="F95" s="298" t="s">
        <v>11</v>
      </c>
      <c r="G95" s="298" t="s">
        <v>11</v>
      </c>
      <c r="H95" s="326">
        <v>16640000</v>
      </c>
      <c r="I95" s="298" t="s">
        <v>11</v>
      </c>
      <c r="J95" s="298" t="s">
        <v>11</v>
      </c>
      <c r="K95" s="250">
        <v>16640000</v>
      </c>
    </row>
    <row r="96" spans="1:15" ht="47.25" customHeight="1" x14ac:dyDescent="0.2">
      <c r="A96" s="18" t="s">
        <v>1573</v>
      </c>
      <c r="B96" s="252"/>
      <c r="C96" s="253"/>
      <c r="D96" s="253"/>
      <c r="E96" s="253"/>
      <c r="F96" s="299"/>
      <c r="G96" s="299"/>
      <c r="H96" s="328"/>
      <c r="I96" s="299"/>
      <c r="J96" s="299"/>
      <c r="K96" s="250"/>
    </row>
    <row r="97" spans="1:12" ht="17.25" customHeight="1" x14ac:dyDescent="0.2">
      <c r="A97" s="23" t="s">
        <v>1328</v>
      </c>
      <c r="B97" s="252">
        <v>5.5</v>
      </c>
      <c r="C97" s="253">
        <v>1</v>
      </c>
      <c r="D97" s="253">
        <v>1</v>
      </c>
      <c r="E97" s="253" t="s">
        <v>12</v>
      </c>
      <c r="F97" s="298" t="s">
        <v>11</v>
      </c>
      <c r="G97" s="298" t="s">
        <v>11</v>
      </c>
      <c r="H97" s="326">
        <v>3000000</v>
      </c>
      <c r="I97" s="298" t="s">
        <v>11</v>
      </c>
      <c r="J97" s="298" t="s">
        <v>11</v>
      </c>
      <c r="K97" s="251">
        <v>3000000</v>
      </c>
    </row>
    <row r="98" spans="1:12" ht="58.5" x14ac:dyDescent="0.2">
      <c r="A98" s="18" t="s">
        <v>1574</v>
      </c>
      <c r="B98" s="252"/>
      <c r="C98" s="253"/>
      <c r="D98" s="253"/>
      <c r="E98" s="253"/>
      <c r="F98" s="299"/>
      <c r="G98" s="299"/>
      <c r="H98" s="328"/>
      <c r="I98" s="299"/>
      <c r="J98" s="299"/>
      <c r="K98" s="251"/>
    </row>
    <row r="99" spans="1:12" s="87" customFormat="1" ht="19.5" x14ac:dyDescent="0.4">
      <c r="A99" s="72" t="s">
        <v>1336</v>
      </c>
      <c r="B99" s="252">
        <v>5.5</v>
      </c>
      <c r="C99" s="225">
        <v>1</v>
      </c>
      <c r="D99" s="225">
        <v>2</v>
      </c>
      <c r="E99" s="253" t="s">
        <v>12</v>
      </c>
      <c r="F99" s="223" t="s">
        <v>11</v>
      </c>
      <c r="G99" s="223" t="s">
        <v>11</v>
      </c>
      <c r="H99" s="222">
        <v>6360000</v>
      </c>
      <c r="I99" s="223" t="s">
        <v>11</v>
      </c>
      <c r="J99" s="223" t="s">
        <v>11</v>
      </c>
      <c r="K99" s="224">
        <v>6360000</v>
      </c>
    </row>
    <row r="100" spans="1:12" s="87" customFormat="1" ht="58.5" x14ac:dyDescent="0.4">
      <c r="A100" s="81" t="s">
        <v>1575</v>
      </c>
      <c r="B100" s="252"/>
      <c r="C100" s="225"/>
      <c r="D100" s="225"/>
      <c r="E100" s="253"/>
      <c r="F100" s="223"/>
      <c r="G100" s="223"/>
      <c r="H100" s="222"/>
      <c r="I100" s="223"/>
      <c r="J100" s="223"/>
      <c r="K100" s="224"/>
    </row>
    <row r="101" spans="1:12" s="87" customFormat="1" ht="19.5" x14ac:dyDescent="0.4">
      <c r="A101" s="72" t="s">
        <v>1331</v>
      </c>
      <c r="B101" s="252">
        <v>5.5</v>
      </c>
      <c r="C101" s="225">
        <v>1</v>
      </c>
      <c r="D101" s="225">
        <v>2</v>
      </c>
      <c r="E101" s="253" t="s">
        <v>12</v>
      </c>
      <c r="F101" s="223" t="s">
        <v>11</v>
      </c>
      <c r="G101" s="223" t="s">
        <v>11</v>
      </c>
      <c r="H101" s="222">
        <v>2085000</v>
      </c>
      <c r="I101" s="223" t="s">
        <v>11</v>
      </c>
      <c r="J101" s="223" t="s">
        <v>11</v>
      </c>
      <c r="K101" s="224">
        <v>2085000</v>
      </c>
    </row>
    <row r="102" spans="1:12" s="87" customFormat="1" ht="39" x14ac:dyDescent="0.4">
      <c r="A102" s="92" t="s">
        <v>1576</v>
      </c>
      <c r="B102" s="252"/>
      <c r="C102" s="225"/>
      <c r="D102" s="225"/>
      <c r="E102" s="253"/>
      <c r="F102" s="223"/>
      <c r="G102" s="223"/>
      <c r="H102" s="222"/>
      <c r="I102" s="223"/>
      <c r="J102" s="223"/>
      <c r="K102" s="224"/>
    </row>
    <row r="103" spans="1:12" s="87" customFormat="1" ht="19.5" x14ac:dyDescent="0.4">
      <c r="A103" s="72" t="s">
        <v>1332</v>
      </c>
      <c r="B103" s="252">
        <v>5.5</v>
      </c>
      <c r="C103" s="225">
        <v>1</v>
      </c>
      <c r="D103" s="225">
        <v>2</v>
      </c>
      <c r="E103" s="253" t="s">
        <v>12</v>
      </c>
      <c r="F103" s="223" t="s">
        <v>11</v>
      </c>
      <c r="G103" s="223" t="s">
        <v>11</v>
      </c>
      <c r="H103" s="222">
        <v>3430000</v>
      </c>
      <c r="I103" s="223" t="s">
        <v>11</v>
      </c>
      <c r="J103" s="223" t="s">
        <v>11</v>
      </c>
      <c r="K103" s="224">
        <v>3430000</v>
      </c>
    </row>
    <row r="104" spans="1:12" s="87" customFormat="1" ht="39" x14ac:dyDescent="0.4">
      <c r="A104" s="80" t="s">
        <v>1577</v>
      </c>
      <c r="B104" s="252"/>
      <c r="C104" s="225"/>
      <c r="D104" s="225"/>
      <c r="E104" s="253"/>
      <c r="F104" s="223"/>
      <c r="G104" s="223"/>
      <c r="H104" s="222"/>
      <c r="I104" s="223"/>
      <c r="J104" s="223"/>
      <c r="K104" s="224"/>
    </row>
    <row r="105" spans="1:12" s="87" customFormat="1" ht="19.5" x14ac:dyDescent="0.4">
      <c r="A105" s="72" t="s">
        <v>1333</v>
      </c>
      <c r="B105" s="252">
        <v>5.5</v>
      </c>
      <c r="C105" s="225">
        <v>1</v>
      </c>
      <c r="D105" s="225">
        <v>2</v>
      </c>
      <c r="E105" s="253" t="s">
        <v>12</v>
      </c>
      <c r="F105" s="223" t="s">
        <v>11</v>
      </c>
      <c r="G105" s="223" t="s">
        <v>11</v>
      </c>
      <c r="H105" s="222">
        <v>2488000</v>
      </c>
      <c r="I105" s="223" t="s">
        <v>11</v>
      </c>
      <c r="J105" s="223" t="s">
        <v>11</v>
      </c>
      <c r="K105" s="224">
        <v>2488000</v>
      </c>
    </row>
    <row r="106" spans="1:12" s="87" customFormat="1" ht="39" x14ac:dyDescent="0.4">
      <c r="A106" s="92" t="s">
        <v>1578</v>
      </c>
      <c r="B106" s="252"/>
      <c r="C106" s="225"/>
      <c r="D106" s="225"/>
      <c r="E106" s="253"/>
      <c r="F106" s="223"/>
      <c r="G106" s="223"/>
      <c r="H106" s="222"/>
      <c r="I106" s="223"/>
      <c r="J106" s="223"/>
      <c r="K106" s="224"/>
    </row>
    <row r="107" spans="1:12" s="87" customFormat="1" ht="19.5" x14ac:dyDescent="0.4">
      <c r="A107" s="72" t="s">
        <v>1334</v>
      </c>
      <c r="B107" s="252">
        <v>5.5</v>
      </c>
      <c r="C107" s="225">
        <v>1</v>
      </c>
      <c r="D107" s="225">
        <v>2</v>
      </c>
      <c r="E107" s="253" t="s">
        <v>12</v>
      </c>
      <c r="F107" s="223" t="s">
        <v>11</v>
      </c>
      <c r="G107" s="223" t="s">
        <v>11</v>
      </c>
      <c r="H107" s="222">
        <v>9940000</v>
      </c>
      <c r="I107" s="223" t="s">
        <v>11</v>
      </c>
      <c r="J107" s="223" t="s">
        <v>11</v>
      </c>
      <c r="K107" s="224">
        <v>9940000</v>
      </c>
    </row>
    <row r="108" spans="1:12" s="87" customFormat="1" ht="58.5" x14ac:dyDescent="0.4">
      <c r="A108" s="80" t="s">
        <v>1579</v>
      </c>
      <c r="B108" s="252"/>
      <c r="C108" s="225"/>
      <c r="D108" s="225"/>
      <c r="E108" s="253"/>
      <c r="F108" s="223"/>
      <c r="G108" s="223"/>
      <c r="H108" s="222"/>
      <c r="I108" s="223"/>
      <c r="J108" s="223"/>
      <c r="K108" s="224"/>
    </row>
    <row r="109" spans="1:12" s="87" customFormat="1" ht="19.5" x14ac:dyDescent="0.4">
      <c r="A109" s="72" t="s">
        <v>1335</v>
      </c>
      <c r="B109" s="252">
        <v>5.5</v>
      </c>
      <c r="C109" s="225">
        <v>1</v>
      </c>
      <c r="D109" s="225">
        <v>2</v>
      </c>
      <c r="E109" s="253" t="s">
        <v>12</v>
      </c>
      <c r="F109" s="223" t="s">
        <v>11</v>
      </c>
      <c r="G109" s="223" t="s">
        <v>11</v>
      </c>
      <c r="H109" s="222">
        <v>8968000</v>
      </c>
      <c r="I109" s="223" t="s">
        <v>11</v>
      </c>
      <c r="J109" s="223" t="s">
        <v>11</v>
      </c>
      <c r="K109" s="224">
        <v>8968000</v>
      </c>
    </row>
    <row r="110" spans="1:12" s="87" customFormat="1" ht="58.5" x14ac:dyDescent="0.4">
      <c r="A110" s="86" t="s">
        <v>1580</v>
      </c>
      <c r="B110" s="252"/>
      <c r="C110" s="225"/>
      <c r="D110" s="225"/>
      <c r="E110" s="253"/>
      <c r="F110" s="223"/>
      <c r="G110" s="223"/>
      <c r="H110" s="222"/>
      <c r="I110" s="223"/>
      <c r="J110" s="223"/>
      <c r="K110" s="224"/>
      <c r="L110" s="88"/>
    </row>
    <row r="111" spans="1:12" s="87" customFormat="1" ht="19.5" x14ac:dyDescent="0.4">
      <c r="A111" s="72" t="s">
        <v>1329</v>
      </c>
      <c r="B111" s="252">
        <v>5.5</v>
      </c>
      <c r="C111" s="225">
        <v>1</v>
      </c>
      <c r="D111" s="225">
        <v>2</v>
      </c>
      <c r="E111" s="253" t="s">
        <v>12</v>
      </c>
      <c r="F111" s="223" t="s">
        <v>11</v>
      </c>
      <c r="G111" s="223" t="s">
        <v>11</v>
      </c>
      <c r="H111" s="222">
        <v>8073000</v>
      </c>
      <c r="I111" s="223" t="s">
        <v>11</v>
      </c>
      <c r="J111" s="223" t="s">
        <v>11</v>
      </c>
      <c r="K111" s="224">
        <v>8073000</v>
      </c>
    </row>
    <row r="112" spans="1:12" s="87" customFormat="1" ht="53.25" customHeight="1" x14ac:dyDescent="0.4">
      <c r="A112" s="86" t="s">
        <v>1581</v>
      </c>
      <c r="B112" s="252"/>
      <c r="C112" s="225"/>
      <c r="D112" s="225"/>
      <c r="E112" s="253"/>
      <c r="F112" s="223"/>
      <c r="G112" s="223"/>
      <c r="H112" s="222"/>
      <c r="I112" s="223"/>
      <c r="J112" s="223"/>
      <c r="K112" s="224"/>
    </row>
    <row r="113" spans="1:11" s="87" customFormat="1" ht="19.5" x14ac:dyDescent="0.4">
      <c r="A113" s="72" t="s">
        <v>1330</v>
      </c>
      <c r="B113" s="252">
        <v>5.5</v>
      </c>
      <c r="C113" s="225">
        <v>1</v>
      </c>
      <c r="D113" s="225">
        <v>2</v>
      </c>
      <c r="E113" s="253" t="s">
        <v>12</v>
      </c>
      <c r="F113" s="223" t="s">
        <v>11</v>
      </c>
      <c r="G113" s="223" t="s">
        <v>11</v>
      </c>
      <c r="H113" s="222">
        <v>8024000</v>
      </c>
      <c r="I113" s="223" t="s">
        <v>11</v>
      </c>
      <c r="J113" s="223" t="s">
        <v>11</v>
      </c>
      <c r="K113" s="222">
        <v>8024000</v>
      </c>
    </row>
    <row r="114" spans="1:11" s="87" customFormat="1" ht="18.75" customHeight="1" x14ac:dyDescent="0.4">
      <c r="A114" s="86" t="s">
        <v>1582</v>
      </c>
      <c r="B114" s="252"/>
      <c r="C114" s="225"/>
      <c r="D114" s="225"/>
      <c r="E114" s="253"/>
      <c r="F114" s="223"/>
      <c r="G114" s="223"/>
      <c r="H114" s="222"/>
      <c r="I114" s="223"/>
      <c r="J114" s="223"/>
      <c r="K114" s="222"/>
    </row>
    <row r="115" spans="1:11" ht="19.5" x14ac:dyDescent="0.2">
      <c r="A115" s="22" t="s">
        <v>303</v>
      </c>
      <c r="B115" s="261"/>
      <c r="C115" s="261"/>
      <c r="D115" s="261"/>
      <c r="E115" s="261"/>
      <c r="F115" s="348" t="s">
        <v>11</v>
      </c>
      <c r="G115" s="348" t="s">
        <v>11</v>
      </c>
      <c r="H115" s="370">
        <f>SUM(H117:H142)</f>
        <v>148353750</v>
      </c>
      <c r="I115" s="348" t="s">
        <v>11</v>
      </c>
      <c r="J115" s="348" t="s">
        <v>11</v>
      </c>
      <c r="K115" s="265">
        <f>SUM(K117:K142)</f>
        <v>148353750</v>
      </c>
    </row>
    <row r="116" spans="1:11" ht="58.5" x14ac:dyDescent="0.2">
      <c r="A116" s="17" t="s">
        <v>1107</v>
      </c>
      <c r="B116" s="261"/>
      <c r="C116" s="261"/>
      <c r="D116" s="261"/>
      <c r="E116" s="261"/>
      <c r="F116" s="306"/>
      <c r="G116" s="306"/>
      <c r="H116" s="374"/>
      <c r="I116" s="306"/>
      <c r="J116" s="306"/>
      <c r="K116" s="261"/>
    </row>
    <row r="117" spans="1:11" ht="17.25" customHeight="1" x14ac:dyDescent="0.2">
      <c r="A117" s="23" t="s">
        <v>1477</v>
      </c>
      <c r="B117" s="252">
        <v>5.5</v>
      </c>
      <c r="C117" s="253">
        <v>1</v>
      </c>
      <c r="D117" s="253">
        <v>1</v>
      </c>
      <c r="E117" s="252" t="s">
        <v>489</v>
      </c>
      <c r="F117" s="298" t="s">
        <v>11</v>
      </c>
      <c r="G117" s="298" t="s">
        <v>11</v>
      </c>
      <c r="H117" s="326">
        <v>5451250</v>
      </c>
      <c r="I117" s="298" t="s">
        <v>11</v>
      </c>
      <c r="J117" s="298" t="s">
        <v>11</v>
      </c>
      <c r="K117" s="251">
        <v>5451250</v>
      </c>
    </row>
    <row r="118" spans="1:11" ht="65.25" customHeight="1" x14ac:dyDescent="0.2">
      <c r="A118" s="18" t="s">
        <v>1583</v>
      </c>
      <c r="B118" s="252"/>
      <c r="C118" s="253"/>
      <c r="D118" s="253"/>
      <c r="E118" s="252"/>
      <c r="F118" s="299"/>
      <c r="G118" s="299"/>
      <c r="H118" s="328"/>
      <c r="I118" s="299"/>
      <c r="J118" s="299"/>
      <c r="K118" s="251"/>
    </row>
    <row r="119" spans="1:11" ht="17.25" customHeight="1" x14ac:dyDescent="0.2">
      <c r="A119" s="23" t="s">
        <v>1338</v>
      </c>
      <c r="B119" s="252">
        <v>5.5</v>
      </c>
      <c r="C119" s="253">
        <v>1</v>
      </c>
      <c r="D119" s="253">
        <v>1</v>
      </c>
      <c r="E119" s="252" t="s">
        <v>489</v>
      </c>
      <c r="F119" s="298" t="s">
        <v>11</v>
      </c>
      <c r="G119" s="298" t="s">
        <v>11</v>
      </c>
      <c r="H119" s="326">
        <v>30000000</v>
      </c>
      <c r="I119" s="298" t="s">
        <v>11</v>
      </c>
      <c r="J119" s="298" t="s">
        <v>11</v>
      </c>
      <c r="K119" s="251">
        <v>30000000</v>
      </c>
    </row>
    <row r="120" spans="1:11" ht="59.25" customHeight="1" x14ac:dyDescent="0.2">
      <c r="A120" s="18" t="s">
        <v>1584</v>
      </c>
      <c r="B120" s="252"/>
      <c r="C120" s="253"/>
      <c r="D120" s="253"/>
      <c r="E120" s="252"/>
      <c r="F120" s="299"/>
      <c r="G120" s="299"/>
      <c r="H120" s="328"/>
      <c r="I120" s="299"/>
      <c r="J120" s="299"/>
      <c r="K120" s="251"/>
    </row>
    <row r="121" spans="1:11" ht="17.25" customHeight="1" x14ac:dyDescent="0.2">
      <c r="A121" s="23" t="s">
        <v>1339</v>
      </c>
      <c r="B121" s="252">
        <v>5.5</v>
      </c>
      <c r="C121" s="253">
        <v>1</v>
      </c>
      <c r="D121" s="253">
        <v>1</v>
      </c>
      <c r="E121" s="252" t="s">
        <v>489</v>
      </c>
      <c r="F121" s="298" t="s">
        <v>11</v>
      </c>
      <c r="G121" s="298" t="s">
        <v>11</v>
      </c>
      <c r="H121" s="326">
        <v>23700000</v>
      </c>
      <c r="I121" s="298" t="s">
        <v>11</v>
      </c>
      <c r="J121" s="298" t="s">
        <v>11</v>
      </c>
      <c r="K121" s="251">
        <v>23700000</v>
      </c>
    </row>
    <row r="122" spans="1:11" ht="39" x14ac:dyDescent="0.2">
      <c r="A122" s="18" t="s">
        <v>490</v>
      </c>
      <c r="B122" s="252"/>
      <c r="C122" s="253"/>
      <c r="D122" s="253"/>
      <c r="E122" s="252"/>
      <c r="F122" s="299"/>
      <c r="G122" s="299"/>
      <c r="H122" s="328"/>
      <c r="I122" s="299"/>
      <c r="J122" s="299"/>
      <c r="K122" s="251"/>
    </row>
    <row r="123" spans="1:11" ht="17.25" customHeight="1" x14ac:dyDescent="0.2">
      <c r="A123" s="23" t="s">
        <v>1340</v>
      </c>
      <c r="B123" s="252">
        <v>5.5</v>
      </c>
      <c r="C123" s="253">
        <v>1</v>
      </c>
      <c r="D123" s="253">
        <v>1</v>
      </c>
      <c r="E123" s="252" t="s">
        <v>489</v>
      </c>
      <c r="F123" s="298" t="s">
        <v>11</v>
      </c>
      <c r="G123" s="298" t="s">
        <v>11</v>
      </c>
      <c r="H123" s="326">
        <v>4242000</v>
      </c>
      <c r="I123" s="298" t="s">
        <v>11</v>
      </c>
      <c r="J123" s="298" t="s">
        <v>11</v>
      </c>
      <c r="K123" s="251">
        <v>4242000</v>
      </c>
    </row>
    <row r="124" spans="1:11" ht="39" x14ac:dyDescent="0.2">
      <c r="A124" s="18" t="s">
        <v>1585</v>
      </c>
      <c r="B124" s="252"/>
      <c r="C124" s="253"/>
      <c r="D124" s="253"/>
      <c r="E124" s="252"/>
      <c r="F124" s="299"/>
      <c r="G124" s="299"/>
      <c r="H124" s="328"/>
      <c r="I124" s="299"/>
      <c r="J124" s="299"/>
      <c r="K124" s="251"/>
    </row>
    <row r="125" spans="1:11" ht="17.25" customHeight="1" x14ac:dyDescent="0.2">
      <c r="A125" s="23" t="s">
        <v>1478</v>
      </c>
      <c r="B125" s="252">
        <v>5.5</v>
      </c>
      <c r="C125" s="253">
        <v>1</v>
      </c>
      <c r="D125" s="253">
        <v>1</v>
      </c>
      <c r="E125" s="252" t="s">
        <v>489</v>
      </c>
      <c r="F125" s="298" t="s">
        <v>11</v>
      </c>
      <c r="G125" s="298" t="s">
        <v>11</v>
      </c>
      <c r="H125" s="326">
        <v>30000000</v>
      </c>
      <c r="I125" s="298" t="s">
        <v>11</v>
      </c>
      <c r="J125" s="298" t="s">
        <v>11</v>
      </c>
      <c r="K125" s="251">
        <v>30000000</v>
      </c>
    </row>
    <row r="126" spans="1:11" ht="58.5" x14ac:dyDescent="0.2">
      <c r="A126" s="57" t="s">
        <v>1586</v>
      </c>
      <c r="B126" s="252"/>
      <c r="C126" s="253"/>
      <c r="D126" s="253"/>
      <c r="E126" s="252"/>
      <c r="F126" s="325"/>
      <c r="G126" s="325"/>
      <c r="H126" s="327"/>
      <c r="I126" s="325"/>
      <c r="J126" s="325"/>
      <c r="K126" s="251"/>
    </row>
    <row r="127" spans="1:11" ht="17.25" customHeight="1" x14ac:dyDescent="0.2">
      <c r="A127" s="23" t="s">
        <v>1479</v>
      </c>
      <c r="B127" s="252">
        <v>5.5</v>
      </c>
      <c r="C127" s="253">
        <v>1</v>
      </c>
      <c r="D127" s="253">
        <v>1</v>
      </c>
      <c r="E127" s="252" t="s">
        <v>489</v>
      </c>
      <c r="F127" s="298" t="s">
        <v>11</v>
      </c>
      <c r="G127" s="298" t="s">
        <v>11</v>
      </c>
      <c r="H127" s="326">
        <v>9392500</v>
      </c>
      <c r="I127" s="298" t="s">
        <v>11</v>
      </c>
      <c r="J127" s="298" t="s">
        <v>11</v>
      </c>
      <c r="K127" s="251">
        <v>9392500</v>
      </c>
    </row>
    <row r="128" spans="1:11" ht="58.5" x14ac:dyDescent="0.2">
      <c r="A128" s="57" t="s">
        <v>1587</v>
      </c>
      <c r="B128" s="252"/>
      <c r="C128" s="253"/>
      <c r="D128" s="253"/>
      <c r="E128" s="252"/>
      <c r="F128" s="325"/>
      <c r="G128" s="325"/>
      <c r="H128" s="327"/>
      <c r="I128" s="325"/>
      <c r="J128" s="325"/>
      <c r="K128" s="251"/>
    </row>
    <row r="129" spans="1:11" s="87" customFormat="1" ht="19.5" x14ac:dyDescent="0.4">
      <c r="A129" s="72" t="s">
        <v>1480</v>
      </c>
      <c r="B129" s="223">
        <v>5.5</v>
      </c>
      <c r="C129" s="225">
        <v>1</v>
      </c>
      <c r="D129" s="225">
        <v>2</v>
      </c>
      <c r="E129" s="287" t="s">
        <v>489</v>
      </c>
      <c r="F129" s="223" t="s">
        <v>11</v>
      </c>
      <c r="G129" s="223" t="s">
        <v>11</v>
      </c>
      <c r="H129" s="222">
        <v>7560000</v>
      </c>
      <c r="I129" s="223" t="s">
        <v>11</v>
      </c>
      <c r="J129" s="223" t="s">
        <v>11</v>
      </c>
      <c r="K129" s="224">
        <v>7560000</v>
      </c>
    </row>
    <row r="130" spans="1:11" s="87" customFormat="1" ht="78" x14ac:dyDescent="0.4">
      <c r="A130" s="89" t="s">
        <v>1588</v>
      </c>
      <c r="B130" s="223"/>
      <c r="C130" s="225"/>
      <c r="D130" s="225"/>
      <c r="E130" s="288"/>
      <c r="F130" s="223"/>
      <c r="G130" s="223"/>
      <c r="H130" s="222"/>
      <c r="I130" s="223"/>
      <c r="J130" s="223"/>
      <c r="K130" s="224"/>
    </row>
    <row r="131" spans="1:11" s="87" customFormat="1" ht="19.5" x14ac:dyDescent="0.4">
      <c r="A131" s="72" t="s">
        <v>1481</v>
      </c>
      <c r="B131" s="223">
        <v>5.5</v>
      </c>
      <c r="C131" s="225">
        <v>1</v>
      </c>
      <c r="D131" s="225">
        <v>2</v>
      </c>
      <c r="E131" s="287" t="s">
        <v>489</v>
      </c>
      <c r="F131" s="223" t="s">
        <v>11</v>
      </c>
      <c r="G131" s="223" t="s">
        <v>11</v>
      </c>
      <c r="H131" s="222">
        <v>14200000</v>
      </c>
      <c r="I131" s="223" t="s">
        <v>11</v>
      </c>
      <c r="J131" s="223" t="s">
        <v>11</v>
      </c>
      <c r="K131" s="224">
        <v>14200000</v>
      </c>
    </row>
    <row r="132" spans="1:11" s="87" customFormat="1" ht="58.5" x14ac:dyDescent="0.4">
      <c r="A132" s="81" t="s">
        <v>1589</v>
      </c>
      <c r="B132" s="223"/>
      <c r="C132" s="225"/>
      <c r="D132" s="225"/>
      <c r="E132" s="288"/>
      <c r="F132" s="223"/>
      <c r="G132" s="223"/>
      <c r="H132" s="222"/>
      <c r="I132" s="223"/>
      <c r="J132" s="223"/>
      <c r="K132" s="224"/>
    </row>
    <row r="133" spans="1:11" s="87" customFormat="1" ht="19.5" x14ac:dyDescent="0.4">
      <c r="A133" s="72" t="s">
        <v>1482</v>
      </c>
      <c r="B133" s="223">
        <v>5.5</v>
      </c>
      <c r="C133" s="225">
        <v>1</v>
      </c>
      <c r="D133" s="225">
        <v>2</v>
      </c>
      <c r="E133" s="287" t="s">
        <v>489</v>
      </c>
      <c r="F133" s="223" t="s">
        <v>11</v>
      </c>
      <c r="G133" s="223" t="s">
        <v>11</v>
      </c>
      <c r="H133" s="222">
        <v>8184000</v>
      </c>
      <c r="I133" s="223" t="s">
        <v>11</v>
      </c>
      <c r="J133" s="223" t="s">
        <v>11</v>
      </c>
      <c r="K133" s="224">
        <v>8184000</v>
      </c>
    </row>
    <row r="134" spans="1:11" s="87" customFormat="1" ht="39" x14ac:dyDescent="0.4">
      <c r="A134" s="80" t="s">
        <v>1590</v>
      </c>
      <c r="B134" s="223"/>
      <c r="C134" s="225"/>
      <c r="D134" s="225"/>
      <c r="E134" s="288"/>
      <c r="F134" s="223"/>
      <c r="G134" s="223"/>
      <c r="H134" s="222"/>
      <c r="I134" s="223"/>
      <c r="J134" s="223"/>
      <c r="K134" s="224"/>
    </row>
    <row r="135" spans="1:11" s="87" customFormat="1" ht="19.5" x14ac:dyDescent="0.4">
      <c r="A135" s="72" t="s">
        <v>1483</v>
      </c>
      <c r="B135" s="223">
        <v>5.5</v>
      </c>
      <c r="C135" s="225">
        <v>1</v>
      </c>
      <c r="D135" s="225">
        <v>2</v>
      </c>
      <c r="E135" s="287" t="str">
        <f>$E$127</f>
        <v>อำเภอปลวกแดง</v>
      </c>
      <c r="F135" s="223" t="s">
        <v>11</v>
      </c>
      <c r="G135" s="223" t="s">
        <v>11</v>
      </c>
      <c r="H135" s="222">
        <v>5208000</v>
      </c>
      <c r="I135" s="223" t="s">
        <v>11</v>
      </c>
      <c r="J135" s="223" t="s">
        <v>11</v>
      </c>
      <c r="K135" s="224">
        <v>5208000</v>
      </c>
    </row>
    <row r="136" spans="1:11" s="87" customFormat="1" ht="39" x14ac:dyDescent="0.4">
      <c r="A136" s="92" t="s">
        <v>1591</v>
      </c>
      <c r="B136" s="223"/>
      <c r="C136" s="225"/>
      <c r="D136" s="225"/>
      <c r="E136" s="288"/>
      <c r="F136" s="223"/>
      <c r="G136" s="223"/>
      <c r="H136" s="222"/>
      <c r="I136" s="223"/>
      <c r="J136" s="223"/>
      <c r="K136" s="224"/>
    </row>
    <row r="137" spans="1:11" s="87" customFormat="1" ht="19.5" x14ac:dyDescent="0.4">
      <c r="A137" s="72" t="s">
        <v>1484</v>
      </c>
      <c r="B137" s="223">
        <v>5.5</v>
      </c>
      <c r="C137" s="225">
        <v>1</v>
      </c>
      <c r="D137" s="225">
        <v>2</v>
      </c>
      <c r="E137" s="287" t="s">
        <v>489</v>
      </c>
      <c r="F137" s="223" t="s">
        <v>11</v>
      </c>
      <c r="G137" s="223" t="s">
        <v>11</v>
      </c>
      <c r="H137" s="222">
        <v>3720000</v>
      </c>
      <c r="I137" s="223" t="s">
        <v>11</v>
      </c>
      <c r="J137" s="223" t="s">
        <v>11</v>
      </c>
      <c r="K137" s="224">
        <v>3720000</v>
      </c>
    </row>
    <row r="138" spans="1:11" s="87" customFormat="1" ht="32.25" customHeight="1" x14ac:dyDescent="0.4">
      <c r="A138" s="81" t="s">
        <v>1592</v>
      </c>
      <c r="B138" s="223"/>
      <c r="C138" s="225"/>
      <c r="D138" s="225"/>
      <c r="E138" s="288"/>
      <c r="F138" s="223"/>
      <c r="G138" s="223"/>
      <c r="H138" s="222"/>
      <c r="I138" s="223"/>
      <c r="J138" s="223"/>
      <c r="K138" s="224"/>
    </row>
    <row r="139" spans="1:11" s="87" customFormat="1" ht="19.5" x14ac:dyDescent="0.4">
      <c r="A139" s="72" t="s">
        <v>1485</v>
      </c>
      <c r="B139" s="223">
        <v>5.5</v>
      </c>
      <c r="C139" s="225">
        <v>1</v>
      </c>
      <c r="D139" s="225">
        <v>2</v>
      </c>
      <c r="E139" s="287" t="s">
        <v>489</v>
      </c>
      <c r="F139" s="223" t="s">
        <v>11</v>
      </c>
      <c r="G139" s="223" t="s">
        <v>11</v>
      </c>
      <c r="H139" s="222">
        <v>2976000</v>
      </c>
      <c r="I139" s="223" t="s">
        <v>11</v>
      </c>
      <c r="J139" s="223" t="s">
        <v>11</v>
      </c>
      <c r="K139" s="224">
        <v>2976000</v>
      </c>
    </row>
    <row r="140" spans="1:11" s="87" customFormat="1" ht="32.25" customHeight="1" x14ac:dyDescent="0.4">
      <c r="A140" s="92" t="s">
        <v>1593</v>
      </c>
      <c r="B140" s="223"/>
      <c r="C140" s="225"/>
      <c r="D140" s="225"/>
      <c r="E140" s="288"/>
      <c r="F140" s="223"/>
      <c r="G140" s="223"/>
      <c r="H140" s="222"/>
      <c r="I140" s="223"/>
      <c r="J140" s="223"/>
      <c r="K140" s="224"/>
    </row>
    <row r="141" spans="1:11" s="87" customFormat="1" ht="19.5" x14ac:dyDescent="0.4">
      <c r="A141" s="72" t="s">
        <v>1486</v>
      </c>
      <c r="B141" s="223">
        <v>5.5</v>
      </c>
      <c r="C141" s="225">
        <v>1</v>
      </c>
      <c r="D141" s="225">
        <v>2</v>
      </c>
      <c r="E141" s="253" t="s">
        <v>489</v>
      </c>
      <c r="F141" s="223" t="s">
        <v>11</v>
      </c>
      <c r="G141" s="223" t="s">
        <v>11</v>
      </c>
      <c r="H141" s="222">
        <v>3720000</v>
      </c>
      <c r="I141" s="223" t="s">
        <v>11</v>
      </c>
      <c r="J141" s="223" t="s">
        <v>11</v>
      </c>
      <c r="K141" s="224">
        <v>3720000</v>
      </c>
    </row>
    <row r="142" spans="1:11" s="87" customFormat="1" ht="33" customHeight="1" x14ac:dyDescent="0.4">
      <c r="A142" s="80" t="s">
        <v>746</v>
      </c>
      <c r="B142" s="223"/>
      <c r="C142" s="225"/>
      <c r="D142" s="225"/>
      <c r="E142" s="253"/>
      <c r="F142" s="223"/>
      <c r="G142" s="223"/>
      <c r="H142" s="222"/>
      <c r="I142" s="223"/>
      <c r="J142" s="223"/>
      <c r="K142" s="224"/>
    </row>
    <row r="143" spans="1:11" ht="17.25" customHeight="1" x14ac:dyDescent="0.2">
      <c r="A143" s="22" t="s">
        <v>22</v>
      </c>
      <c r="B143" s="261"/>
      <c r="C143" s="261"/>
      <c r="D143" s="261"/>
      <c r="E143" s="261"/>
      <c r="F143" s="348" t="s">
        <v>11</v>
      </c>
      <c r="G143" s="348" t="s">
        <v>11</v>
      </c>
      <c r="H143" s="370">
        <f>SUM(H145:H170)</f>
        <v>125035000</v>
      </c>
      <c r="I143" s="348" t="s">
        <v>11</v>
      </c>
      <c r="J143" s="348" t="s">
        <v>11</v>
      </c>
      <c r="K143" s="265">
        <f>SUM(K145:K170)</f>
        <v>125035000</v>
      </c>
    </row>
    <row r="144" spans="1:11" ht="58.5" x14ac:dyDescent="0.2">
      <c r="A144" s="17" t="s">
        <v>1108</v>
      </c>
      <c r="B144" s="261"/>
      <c r="C144" s="261"/>
      <c r="D144" s="261"/>
      <c r="E144" s="261"/>
      <c r="F144" s="306"/>
      <c r="G144" s="306"/>
      <c r="H144" s="371"/>
      <c r="I144" s="306"/>
      <c r="J144" s="306"/>
      <c r="K144" s="265"/>
    </row>
    <row r="145" spans="1:11" ht="17.25" customHeight="1" x14ac:dyDescent="0.2">
      <c r="A145" s="23" t="s">
        <v>1341</v>
      </c>
      <c r="B145" s="252">
        <v>5.5</v>
      </c>
      <c r="C145" s="253">
        <v>1</v>
      </c>
      <c r="D145" s="253">
        <v>1</v>
      </c>
      <c r="E145" s="253" t="s">
        <v>492</v>
      </c>
      <c r="F145" s="298" t="s">
        <v>11</v>
      </c>
      <c r="G145" s="298" t="s">
        <v>11</v>
      </c>
      <c r="H145" s="326">
        <v>24000000</v>
      </c>
      <c r="I145" s="298" t="s">
        <v>11</v>
      </c>
      <c r="J145" s="298" t="s">
        <v>11</v>
      </c>
      <c r="K145" s="250">
        <v>24000000</v>
      </c>
    </row>
    <row r="146" spans="1:11" ht="48.75" customHeight="1" x14ac:dyDescent="0.2">
      <c r="A146" s="18" t="s">
        <v>1594</v>
      </c>
      <c r="B146" s="252"/>
      <c r="C146" s="253"/>
      <c r="D146" s="253"/>
      <c r="E146" s="253"/>
      <c r="F146" s="299"/>
      <c r="G146" s="299"/>
      <c r="H146" s="328"/>
      <c r="I146" s="299"/>
      <c r="J146" s="299"/>
      <c r="K146" s="250"/>
    </row>
    <row r="147" spans="1:11" ht="24" customHeight="1" x14ac:dyDescent="0.2">
      <c r="A147" s="23" t="s">
        <v>1343</v>
      </c>
      <c r="B147" s="252">
        <v>5.5</v>
      </c>
      <c r="C147" s="253">
        <v>1</v>
      </c>
      <c r="D147" s="253">
        <v>1</v>
      </c>
      <c r="E147" s="253" t="s">
        <v>492</v>
      </c>
      <c r="F147" s="298" t="s">
        <v>11</v>
      </c>
      <c r="G147" s="298" t="s">
        <v>11</v>
      </c>
      <c r="H147" s="326">
        <v>8827000</v>
      </c>
      <c r="I147" s="298" t="s">
        <v>11</v>
      </c>
      <c r="J147" s="298" t="s">
        <v>11</v>
      </c>
      <c r="K147" s="250">
        <v>8827000</v>
      </c>
    </row>
    <row r="148" spans="1:11" ht="51" customHeight="1" x14ac:dyDescent="0.2">
      <c r="A148" s="18" t="s">
        <v>1595</v>
      </c>
      <c r="B148" s="252"/>
      <c r="C148" s="253"/>
      <c r="D148" s="253"/>
      <c r="E148" s="253"/>
      <c r="F148" s="299"/>
      <c r="G148" s="299"/>
      <c r="H148" s="328"/>
      <c r="I148" s="299"/>
      <c r="J148" s="299"/>
      <c r="K148" s="250"/>
    </row>
    <row r="149" spans="1:11" ht="17.25" customHeight="1" x14ac:dyDescent="0.2">
      <c r="A149" s="23" t="s">
        <v>1344</v>
      </c>
      <c r="B149" s="252">
        <v>5.5</v>
      </c>
      <c r="C149" s="253">
        <v>1</v>
      </c>
      <c r="D149" s="253">
        <v>1</v>
      </c>
      <c r="E149" s="253" t="s">
        <v>492</v>
      </c>
      <c r="F149" s="298" t="s">
        <v>11</v>
      </c>
      <c r="G149" s="298" t="s">
        <v>11</v>
      </c>
      <c r="H149" s="326">
        <v>3750000</v>
      </c>
      <c r="I149" s="298" t="s">
        <v>11</v>
      </c>
      <c r="J149" s="298" t="s">
        <v>11</v>
      </c>
      <c r="K149" s="250">
        <v>3750000</v>
      </c>
    </row>
    <row r="150" spans="1:11" ht="39" x14ac:dyDescent="0.2">
      <c r="A150" s="18" t="s">
        <v>1596</v>
      </c>
      <c r="B150" s="252"/>
      <c r="C150" s="253"/>
      <c r="D150" s="253"/>
      <c r="E150" s="253"/>
      <c r="F150" s="299"/>
      <c r="G150" s="299"/>
      <c r="H150" s="328"/>
      <c r="I150" s="299"/>
      <c r="J150" s="299"/>
      <c r="K150" s="250"/>
    </row>
    <row r="151" spans="1:11" ht="17.25" customHeight="1" x14ac:dyDescent="0.2">
      <c r="A151" s="23" t="s">
        <v>1345</v>
      </c>
      <c r="B151" s="252">
        <v>5.5</v>
      </c>
      <c r="C151" s="253">
        <v>1</v>
      </c>
      <c r="D151" s="253">
        <v>1</v>
      </c>
      <c r="E151" s="253" t="s">
        <v>492</v>
      </c>
      <c r="F151" s="298" t="s">
        <v>11</v>
      </c>
      <c r="G151" s="298" t="s">
        <v>11</v>
      </c>
      <c r="H151" s="326">
        <v>8827000</v>
      </c>
      <c r="I151" s="298" t="s">
        <v>11</v>
      </c>
      <c r="J151" s="298" t="s">
        <v>11</v>
      </c>
      <c r="K151" s="251">
        <v>8827000</v>
      </c>
    </row>
    <row r="152" spans="1:11" ht="58.5" x14ac:dyDescent="0.2">
      <c r="A152" s="18" t="s">
        <v>668</v>
      </c>
      <c r="B152" s="252"/>
      <c r="C152" s="253"/>
      <c r="D152" s="253"/>
      <c r="E152" s="253"/>
      <c r="F152" s="299"/>
      <c r="G152" s="299"/>
      <c r="H152" s="328"/>
      <c r="I152" s="299"/>
      <c r="J152" s="299"/>
      <c r="K152" s="251"/>
    </row>
    <row r="153" spans="1:11" ht="17.25" customHeight="1" x14ac:dyDescent="0.2">
      <c r="A153" s="23" t="s">
        <v>1346</v>
      </c>
      <c r="B153" s="252">
        <v>5.5</v>
      </c>
      <c r="C153" s="253">
        <v>1</v>
      </c>
      <c r="D153" s="253">
        <v>1</v>
      </c>
      <c r="E153" s="253" t="s">
        <v>492</v>
      </c>
      <c r="F153" s="298" t="s">
        <v>11</v>
      </c>
      <c r="G153" s="298" t="s">
        <v>11</v>
      </c>
      <c r="H153" s="326">
        <v>4420000</v>
      </c>
      <c r="I153" s="298" t="s">
        <v>11</v>
      </c>
      <c r="J153" s="298" t="s">
        <v>11</v>
      </c>
      <c r="K153" s="251">
        <v>4420000</v>
      </c>
    </row>
    <row r="154" spans="1:11" ht="39" x14ac:dyDescent="0.2">
      <c r="A154" s="18" t="s">
        <v>669</v>
      </c>
      <c r="B154" s="252"/>
      <c r="C154" s="253"/>
      <c r="D154" s="253"/>
      <c r="E154" s="253"/>
      <c r="F154" s="299"/>
      <c r="G154" s="299"/>
      <c r="H154" s="328"/>
      <c r="I154" s="299"/>
      <c r="J154" s="299"/>
      <c r="K154" s="251"/>
    </row>
    <row r="155" spans="1:11" ht="17.25" customHeight="1" x14ac:dyDescent="0.2">
      <c r="A155" s="23" t="s">
        <v>1347</v>
      </c>
      <c r="B155" s="252">
        <v>5.5</v>
      </c>
      <c r="C155" s="253">
        <v>1</v>
      </c>
      <c r="D155" s="253">
        <v>1</v>
      </c>
      <c r="E155" s="253" t="s">
        <v>492</v>
      </c>
      <c r="F155" s="298" t="s">
        <v>11</v>
      </c>
      <c r="G155" s="298" t="s">
        <v>11</v>
      </c>
      <c r="H155" s="326">
        <v>2634000</v>
      </c>
      <c r="I155" s="298" t="s">
        <v>11</v>
      </c>
      <c r="J155" s="298" t="s">
        <v>11</v>
      </c>
      <c r="K155" s="251">
        <v>2634000</v>
      </c>
    </row>
    <row r="156" spans="1:11" ht="39" x14ac:dyDescent="0.2">
      <c r="A156" s="18" t="s">
        <v>670</v>
      </c>
      <c r="B156" s="252"/>
      <c r="C156" s="253"/>
      <c r="D156" s="253"/>
      <c r="E156" s="253"/>
      <c r="F156" s="299"/>
      <c r="G156" s="299"/>
      <c r="H156" s="328"/>
      <c r="I156" s="299"/>
      <c r="J156" s="299"/>
      <c r="K156" s="251"/>
    </row>
    <row r="157" spans="1:11" ht="17.25" customHeight="1" x14ac:dyDescent="0.2">
      <c r="A157" s="23" t="s">
        <v>1348</v>
      </c>
      <c r="B157" s="252">
        <v>5.5</v>
      </c>
      <c r="C157" s="253">
        <v>1</v>
      </c>
      <c r="D157" s="253">
        <v>1</v>
      </c>
      <c r="E157" s="253" t="s">
        <v>492</v>
      </c>
      <c r="F157" s="298" t="s">
        <v>11</v>
      </c>
      <c r="G157" s="298" t="s">
        <v>11</v>
      </c>
      <c r="H157" s="326">
        <v>7135000</v>
      </c>
      <c r="I157" s="298" t="s">
        <v>11</v>
      </c>
      <c r="J157" s="298" t="s">
        <v>11</v>
      </c>
      <c r="K157" s="251">
        <v>7135000</v>
      </c>
    </row>
    <row r="158" spans="1:11" ht="39" x14ac:dyDescent="0.2">
      <c r="A158" s="57" t="s">
        <v>1597</v>
      </c>
      <c r="B158" s="252"/>
      <c r="C158" s="253"/>
      <c r="D158" s="253"/>
      <c r="E158" s="253"/>
      <c r="F158" s="325"/>
      <c r="G158" s="325"/>
      <c r="H158" s="327"/>
      <c r="I158" s="325"/>
      <c r="J158" s="325"/>
      <c r="K158" s="251"/>
    </row>
    <row r="159" spans="1:11" ht="17.25" customHeight="1" x14ac:dyDescent="0.2">
      <c r="A159" s="23" t="s">
        <v>1349</v>
      </c>
      <c r="B159" s="252">
        <v>5.5</v>
      </c>
      <c r="C159" s="253">
        <v>1</v>
      </c>
      <c r="D159" s="253">
        <v>1</v>
      </c>
      <c r="E159" s="253" t="s">
        <v>492</v>
      </c>
      <c r="F159" s="298" t="s">
        <v>11</v>
      </c>
      <c r="G159" s="298" t="s">
        <v>11</v>
      </c>
      <c r="H159" s="326">
        <v>8800000</v>
      </c>
      <c r="I159" s="298" t="s">
        <v>11</v>
      </c>
      <c r="J159" s="298" t="s">
        <v>11</v>
      </c>
      <c r="K159" s="251">
        <v>8800000</v>
      </c>
    </row>
    <row r="160" spans="1:11" ht="58.5" x14ac:dyDescent="0.2">
      <c r="A160" s="18" t="s">
        <v>1598</v>
      </c>
      <c r="B160" s="252"/>
      <c r="C160" s="253"/>
      <c r="D160" s="253"/>
      <c r="E160" s="253"/>
      <c r="F160" s="299"/>
      <c r="G160" s="299"/>
      <c r="H160" s="328"/>
      <c r="I160" s="299"/>
      <c r="J160" s="299"/>
      <c r="K160" s="251"/>
    </row>
    <row r="161" spans="1:11" ht="17.25" customHeight="1" x14ac:dyDescent="0.2">
      <c r="A161" s="23" t="s">
        <v>1350</v>
      </c>
      <c r="B161" s="252">
        <v>5.5</v>
      </c>
      <c r="C161" s="253">
        <v>1</v>
      </c>
      <c r="D161" s="253">
        <v>1</v>
      </c>
      <c r="E161" s="253" t="s">
        <v>492</v>
      </c>
      <c r="F161" s="298" t="s">
        <v>11</v>
      </c>
      <c r="G161" s="298" t="s">
        <v>11</v>
      </c>
      <c r="H161" s="326">
        <v>18376000</v>
      </c>
      <c r="I161" s="298" t="s">
        <v>11</v>
      </c>
      <c r="J161" s="298" t="s">
        <v>11</v>
      </c>
      <c r="K161" s="251">
        <v>18376000</v>
      </c>
    </row>
    <row r="162" spans="1:11" ht="58.5" x14ac:dyDescent="0.2">
      <c r="A162" s="18" t="s">
        <v>501</v>
      </c>
      <c r="B162" s="252"/>
      <c r="C162" s="253"/>
      <c r="D162" s="253"/>
      <c r="E162" s="253"/>
      <c r="F162" s="299"/>
      <c r="G162" s="299"/>
      <c r="H162" s="328"/>
      <c r="I162" s="299"/>
      <c r="J162" s="299"/>
      <c r="K162" s="251"/>
    </row>
    <row r="163" spans="1:11" ht="17.25" customHeight="1" x14ac:dyDescent="0.2">
      <c r="A163" s="23" t="s">
        <v>1351</v>
      </c>
      <c r="B163" s="252">
        <v>5.5</v>
      </c>
      <c r="C163" s="253">
        <v>1</v>
      </c>
      <c r="D163" s="253">
        <v>1</v>
      </c>
      <c r="E163" s="253" t="s">
        <v>492</v>
      </c>
      <c r="F163" s="298" t="s">
        <v>11</v>
      </c>
      <c r="G163" s="298" t="s">
        <v>11</v>
      </c>
      <c r="H163" s="326">
        <v>14117000</v>
      </c>
      <c r="I163" s="298" t="s">
        <v>11</v>
      </c>
      <c r="J163" s="298" t="s">
        <v>11</v>
      </c>
      <c r="K163" s="251">
        <v>14117000</v>
      </c>
    </row>
    <row r="164" spans="1:11" ht="58.5" x14ac:dyDescent="0.2">
      <c r="A164" s="18" t="s">
        <v>502</v>
      </c>
      <c r="B164" s="252"/>
      <c r="C164" s="253"/>
      <c r="D164" s="253"/>
      <c r="E164" s="253"/>
      <c r="F164" s="299"/>
      <c r="G164" s="299"/>
      <c r="H164" s="328"/>
      <c r="I164" s="299"/>
      <c r="J164" s="299"/>
      <c r="K164" s="251"/>
    </row>
    <row r="165" spans="1:11" ht="17.25" customHeight="1" x14ac:dyDescent="0.2">
      <c r="A165" s="23" t="s">
        <v>1352</v>
      </c>
      <c r="B165" s="252">
        <v>5.5</v>
      </c>
      <c r="C165" s="253">
        <v>1</v>
      </c>
      <c r="D165" s="253">
        <v>1</v>
      </c>
      <c r="E165" s="253" t="s">
        <v>492</v>
      </c>
      <c r="F165" s="298" t="s">
        <v>11</v>
      </c>
      <c r="G165" s="298" t="s">
        <v>11</v>
      </c>
      <c r="H165" s="326">
        <v>9772000</v>
      </c>
      <c r="I165" s="298" t="s">
        <v>11</v>
      </c>
      <c r="J165" s="298" t="s">
        <v>11</v>
      </c>
      <c r="K165" s="251">
        <v>9772000</v>
      </c>
    </row>
    <row r="166" spans="1:11" ht="58.5" x14ac:dyDescent="0.2">
      <c r="A166" s="18" t="s">
        <v>503</v>
      </c>
      <c r="B166" s="252"/>
      <c r="C166" s="253"/>
      <c r="D166" s="253"/>
      <c r="E166" s="253"/>
      <c r="F166" s="299"/>
      <c r="G166" s="299"/>
      <c r="H166" s="328"/>
      <c r="I166" s="299"/>
      <c r="J166" s="299"/>
      <c r="K166" s="251"/>
    </row>
    <row r="167" spans="1:11" ht="17.25" customHeight="1" x14ac:dyDescent="0.2">
      <c r="A167" s="23" t="s">
        <v>1353</v>
      </c>
      <c r="B167" s="252">
        <v>5.5</v>
      </c>
      <c r="C167" s="253">
        <v>1</v>
      </c>
      <c r="D167" s="253">
        <v>1</v>
      </c>
      <c r="E167" s="253" t="s">
        <v>492</v>
      </c>
      <c r="F167" s="298" t="s">
        <v>11</v>
      </c>
      <c r="G167" s="298" t="s">
        <v>11</v>
      </c>
      <c r="H167" s="326">
        <v>3268000</v>
      </c>
      <c r="I167" s="298" t="s">
        <v>11</v>
      </c>
      <c r="J167" s="298" t="s">
        <v>11</v>
      </c>
      <c r="K167" s="251">
        <v>3268000</v>
      </c>
    </row>
    <row r="168" spans="1:11" ht="58.5" x14ac:dyDescent="0.2">
      <c r="A168" s="18" t="s">
        <v>504</v>
      </c>
      <c r="B168" s="252"/>
      <c r="C168" s="253"/>
      <c r="D168" s="253"/>
      <c r="E168" s="253"/>
      <c r="F168" s="299"/>
      <c r="G168" s="299"/>
      <c r="H168" s="328"/>
      <c r="I168" s="299"/>
      <c r="J168" s="299"/>
      <c r="K168" s="251"/>
    </row>
    <row r="169" spans="1:11" ht="17.25" customHeight="1" x14ac:dyDescent="0.2">
      <c r="A169" s="23" t="s">
        <v>1359</v>
      </c>
      <c r="B169" s="252">
        <v>5.5</v>
      </c>
      <c r="C169" s="253">
        <v>1</v>
      </c>
      <c r="D169" s="253">
        <v>1</v>
      </c>
      <c r="E169" s="253" t="s">
        <v>492</v>
      </c>
      <c r="F169" s="298" t="s">
        <v>11</v>
      </c>
      <c r="G169" s="298" t="s">
        <v>11</v>
      </c>
      <c r="H169" s="326">
        <v>11109000</v>
      </c>
      <c r="I169" s="298" t="s">
        <v>11</v>
      </c>
      <c r="J169" s="298" t="s">
        <v>11</v>
      </c>
      <c r="K169" s="251">
        <v>11109000</v>
      </c>
    </row>
    <row r="170" spans="1:11" ht="58.5" x14ac:dyDescent="0.2">
      <c r="A170" s="18" t="s">
        <v>505</v>
      </c>
      <c r="B170" s="252"/>
      <c r="C170" s="253"/>
      <c r="D170" s="253"/>
      <c r="E170" s="253"/>
      <c r="F170" s="299"/>
      <c r="G170" s="299"/>
      <c r="H170" s="328"/>
      <c r="I170" s="299"/>
      <c r="J170" s="299"/>
      <c r="K170" s="251"/>
    </row>
    <row r="171" spans="1:11" ht="17.25" customHeight="1" x14ac:dyDescent="0.2">
      <c r="A171" s="22" t="s">
        <v>474</v>
      </c>
      <c r="B171" s="261"/>
      <c r="C171" s="261"/>
      <c r="D171" s="261"/>
      <c r="E171" s="261"/>
      <c r="F171" s="348" t="s">
        <v>11</v>
      </c>
      <c r="G171" s="348" t="s">
        <v>11</v>
      </c>
      <c r="H171" s="370">
        <f>SUM(H173:H224)</f>
        <v>132605250</v>
      </c>
      <c r="I171" s="348" t="s">
        <v>11</v>
      </c>
      <c r="J171" s="348" t="s">
        <v>11</v>
      </c>
      <c r="K171" s="265">
        <f>SUM(K173:K224)</f>
        <v>132605250</v>
      </c>
    </row>
    <row r="172" spans="1:11" ht="58.5" x14ac:dyDescent="0.2">
      <c r="A172" s="17" t="s">
        <v>1109</v>
      </c>
      <c r="B172" s="261"/>
      <c r="C172" s="261"/>
      <c r="D172" s="261"/>
      <c r="E172" s="261"/>
      <c r="F172" s="306"/>
      <c r="G172" s="306"/>
      <c r="H172" s="371"/>
      <c r="I172" s="306"/>
      <c r="J172" s="306"/>
      <c r="K172" s="265"/>
    </row>
    <row r="173" spans="1:11" ht="17.25" customHeight="1" x14ac:dyDescent="0.2">
      <c r="A173" s="23" t="s">
        <v>1102</v>
      </c>
      <c r="B173" s="252">
        <v>5.5</v>
      </c>
      <c r="C173" s="253">
        <v>1</v>
      </c>
      <c r="D173" s="253">
        <v>1</v>
      </c>
      <c r="E173" s="253" t="s">
        <v>253</v>
      </c>
      <c r="F173" s="298" t="s">
        <v>11</v>
      </c>
      <c r="G173" s="298" t="s">
        <v>11</v>
      </c>
      <c r="H173" s="326">
        <v>13000000</v>
      </c>
      <c r="I173" s="298" t="s">
        <v>11</v>
      </c>
      <c r="J173" s="298" t="s">
        <v>11</v>
      </c>
      <c r="K173" s="250">
        <v>13000000</v>
      </c>
    </row>
    <row r="174" spans="1:11" ht="58.5" x14ac:dyDescent="0.2">
      <c r="A174" s="18" t="s">
        <v>1599</v>
      </c>
      <c r="B174" s="252"/>
      <c r="C174" s="253"/>
      <c r="D174" s="253"/>
      <c r="E174" s="253"/>
      <c r="F174" s="299"/>
      <c r="G174" s="299"/>
      <c r="H174" s="328"/>
      <c r="I174" s="299"/>
      <c r="J174" s="299"/>
      <c r="K174" s="250"/>
    </row>
    <row r="175" spans="1:11" ht="17.25" customHeight="1" x14ac:dyDescent="0.2">
      <c r="A175" s="23" t="s">
        <v>1103</v>
      </c>
      <c r="B175" s="252">
        <v>5.5</v>
      </c>
      <c r="C175" s="253">
        <v>1</v>
      </c>
      <c r="D175" s="253">
        <v>1</v>
      </c>
      <c r="E175" s="253" t="s">
        <v>253</v>
      </c>
      <c r="F175" s="298" t="s">
        <v>11</v>
      </c>
      <c r="G175" s="298" t="s">
        <v>11</v>
      </c>
      <c r="H175" s="326">
        <v>6000000</v>
      </c>
      <c r="I175" s="298" t="s">
        <v>11</v>
      </c>
      <c r="J175" s="298" t="s">
        <v>11</v>
      </c>
      <c r="K175" s="250">
        <v>6000000</v>
      </c>
    </row>
    <row r="176" spans="1:11" ht="58.5" x14ac:dyDescent="0.2">
      <c r="A176" s="18" t="s">
        <v>1600</v>
      </c>
      <c r="B176" s="252"/>
      <c r="C176" s="253"/>
      <c r="D176" s="253"/>
      <c r="E176" s="253"/>
      <c r="F176" s="299"/>
      <c r="G176" s="299"/>
      <c r="H176" s="328"/>
      <c r="I176" s="299"/>
      <c r="J176" s="299"/>
      <c r="K176" s="250"/>
    </row>
    <row r="177" spans="1:11" ht="17.25" customHeight="1" x14ac:dyDescent="0.2">
      <c r="A177" s="23" t="s">
        <v>1230</v>
      </c>
      <c r="B177" s="252">
        <v>5.5</v>
      </c>
      <c r="C177" s="253">
        <v>1</v>
      </c>
      <c r="D177" s="253">
        <v>1</v>
      </c>
      <c r="E177" s="253" t="s">
        <v>253</v>
      </c>
      <c r="F177" s="298" t="s">
        <v>11</v>
      </c>
      <c r="G177" s="298" t="s">
        <v>11</v>
      </c>
      <c r="H177" s="326">
        <v>10600000</v>
      </c>
      <c r="I177" s="298" t="s">
        <v>11</v>
      </c>
      <c r="J177" s="298" t="s">
        <v>11</v>
      </c>
      <c r="K177" s="250">
        <v>10600000</v>
      </c>
    </row>
    <row r="178" spans="1:11" ht="49.5" customHeight="1" x14ac:dyDescent="0.2">
      <c r="A178" s="18" t="s">
        <v>1601</v>
      </c>
      <c r="B178" s="252"/>
      <c r="C178" s="253"/>
      <c r="D178" s="253"/>
      <c r="E178" s="253"/>
      <c r="F178" s="299"/>
      <c r="G178" s="299"/>
      <c r="H178" s="328"/>
      <c r="I178" s="299"/>
      <c r="J178" s="299"/>
      <c r="K178" s="250"/>
    </row>
    <row r="179" spans="1:11" ht="17.25" customHeight="1" x14ac:dyDescent="0.2">
      <c r="A179" s="23" t="s">
        <v>1233</v>
      </c>
      <c r="B179" s="252">
        <v>5.5</v>
      </c>
      <c r="C179" s="253">
        <v>1</v>
      </c>
      <c r="D179" s="253">
        <v>1</v>
      </c>
      <c r="E179" s="253" t="s">
        <v>253</v>
      </c>
      <c r="F179" s="298" t="s">
        <v>11</v>
      </c>
      <c r="G179" s="298" t="s">
        <v>11</v>
      </c>
      <c r="H179" s="326">
        <v>2500000</v>
      </c>
      <c r="I179" s="298" t="s">
        <v>11</v>
      </c>
      <c r="J179" s="298" t="s">
        <v>11</v>
      </c>
      <c r="K179" s="250">
        <v>2500000</v>
      </c>
    </row>
    <row r="180" spans="1:11" ht="58.5" x14ac:dyDescent="0.2">
      <c r="A180" s="18" t="s">
        <v>1409</v>
      </c>
      <c r="B180" s="252"/>
      <c r="C180" s="253"/>
      <c r="D180" s="253"/>
      <c r="E180" s="253"/>
      <c r="F180" s="299"/>
      <c r="G180" s="299"/>
      <c r="H180" s="328"/>
      <c r="I180" s="299"/>
      <c r="J180" s="299"/>
      <c r="K180" s="250"/>
    </row>
    <row r="181" spans="1:11" ht="17.25" customHeight="1" x14ac:dyDescent="0.2">
      <c r="A181" s="23" t="s">
        <v>1235</v>
      </c>
      <c r="B181" s="252">
        <v>5.5</v>
      </c>
      <c r="C181" s="253">
        <v>1</v>
      </c>
      <c r="D181" s="253">
        <v>2</v>
      </c>
      <c r="E181" s="253" t="s">
        <v>253</v>
      </c>
      <c r="F181" s="298" t="s">
        <v>11</v>
      </c>
      <c r="G181" s="298" t="s">
        <v>11</v>
      </c>
      <c r="H181" s="326">
        <v>3747000</v>
      </c>
      <c r="I181" s="298" t="s">
        <v>11</v>
      </c>
      <c r="J181" s="298" t="s">
        <v>11</v>
      </c>
      <c r="K181" s="250">
        <v>3747000</v>
      </c>
    </row>
    <row r="182" spans="1:11" ht="39" x14ac:dyDescent="0.2">
      <c r="A182" s="18" t="s">
        <v>1602</v>
      </c>
      <c r="B182" s="252"/>
      <c r="C182" s="253"/>
      <c r="D182" s="253"/>
      <c r="E182" s="253"/>
      <c r="F182" s="299"/>
      <c r="G182" s="299"/>
      <c r="H182" s="328"/>
      <c r="I182" s="299"/>
      <c r="J182" s="299"/>
      <c r="K182" s="250"/>
    </row>
    <row r="183" spans="1:11" ht="17.25" customHeight="1" x14ac:dyDescent="0.2">
      <c r="A183" s="23" t="s">
        <v>1388</v>
      </c>
      <c r="B183" s="252">
        <v>5.5</v>
      </c>
      <c r="C183" s="253">
        <v>1</v>
      </c>
      <c r="D183" s="253">
        <v>2</v>
      </c>
      <c r="E183" s="253" t="s">
        <v>253</v>
      </c>
      <c r="F183" s="298" t="s">
        <v>11</v>
      </c>
      <c r="G183" s="298" t="s">
        <v>11</v>
      </c>
      <c r="H183" s="326">
        <v>16200000</v>
      </c>
      <c r="I183" s="298" t="s">
        <v>11</v>
      </c>
      <c r="J183" s="298" t="s">
        <v>11</v>
      </c>
      <c r="K183" s="251">
        <v>16200000</v>
      </c>
    </row>
    <row r="184" spans="1:11" ht="39" x14ac:dyDescent="0.2">
      <c r="A184" s="18" t="s">
        <v>1603</v>
      </c>
      <c r="B184" s="252"/>
      <c r="C184" s="253"/>
      <c r="D184" s="253"/>
      <c r="E184" s="253"/>
      <c r="F184" s="299"/>
      <c r="G184" s="299"/>
      <c r="H184" s="328"/>
      <c r="I184" s="299"/>
      <c r="J184" s="299"/>
      <c r="K184" s="251"/>
    </row>
    <row r="185" spans="1:11" ht="17.25" customHeight="1" x14ac:dyDescent="0.2">
      <c r="A185" s="23" t="s">
        <v>1389</v>
      </c>
      <c r="B185" s="252">
        <v>5.5</v>
      </c>
      <c r="C185" s="253">
        <v>1</v>
      </c>
      <c r="D185" s="253">
        <v>2</v>
      </c>
      <c r="E185" s="253" t="s">
        <v>253</v>
      </c>
      <c r="F185" s="298" t="s">
        <v>11</v>
      </c>
      <c r="G185" s="298" t="s">
        <v>11</v>
      </c>
      <c r="H185" s="326">
        <v>9720000</v>
      </c>
      <c r="I185" s="298" t="s">
        <v>11</v>
      </c>
      <c r="J185" s="298" t="s">
        <v>11</v>
      </c>
      <c r="K185" s="251">
        <v>9720000</v>
      </c>
    </row>
    <row r="186" spans="1:11" ht="66.75" customHeight="1" x14ac:dyDescent="0.2">
      <c r="A186" s="18" t="s">
        <v>1604</v>
      </c>
      <c r="B186" s="252"/>
      <c r="C186" s="253"/>
      <c r="D186" s="253"/>
      <c r="E186" s="253"/>
      <c r="F186" s="299"/>
      <c r="G186" s="299"/>
      <c r="H186" s="328"/>
      <c r="I186" s="299"/>
      <c r="J186" s="299"/>
      <c r="K186" s="251"/>
    </row>
    <row r="187" spans="1:11" ht="17.25" customHeight="1" x14ac:dyDescent="0.2">
      <c r="A187" s="23" t="s">
        <v>1390</v>
      </c>
      <c r="B187" s="252">
        <v>5.5</v>
      </c>
      <c r="C187" s="253">
        <v>1</v>
      </c>
      <c r="D187" s="253">
        <v>2</v>
      </c>
      <c r="E187" s="253" t="s">
        <v>253</v>
      </c>
      <c r="F187" s="298" t="s">
        <v>11</v>
      </c>
      <c r="G187" s="298" t="s">
        <v>11</v>
      </c>
      <c r="H187" s="326">
        <v>9000000</v>
      </c>
      <c r="I187" s="298" t="s">
        <v>11</v>
      </c>
      <c r="J187" s="298" t="s">
        <v>11</v>
      </c>
      <c r="K187" s="251">
        <v>9000000</v>
      </c>
    </row>
    <row r="188" spans="1:11" ht="78" x14ac:dyDescent="0.2">
      <c r="A188" s="18" t="s">
        <v>1605</v>
      </c>
      <c r="B188" s="252"/>
      <c r="C188" s="253"/>
      <c r="D188" s="253"/>
      <c r="E188" s="253"/>
      <c r="F188" s="299"/>
      <c r="G188" s="299"/>
      <c r="H188" s="328"/>
      <c r="I188" s="299"/>
      <c r="J188" s="299"/>
      <c r="K188" s="251"/>
    </row>
    <row r="189" spans="1:11" ht="22.5" customHeight="1" x14ac:dyDescent="0.2">
      <c r="A189" s="23" t="s">
        <v>1391</v>
      </c>
      <c r="B189" s="252">
        <v>5.5</v>
      </c>
      <c r="C189" s="253">
        <v>1</v>
      </c>
      <c r="D189" s="253">
        <v>2</v>
      </c>
      <c r="E189" s="253" t="s">
        <v>253</v>
      </c>
      <c r="F189" s="298" t="s">
        <v>11</v>
      </c>
      <c r="G189" s="298" t="s">
        <v>11</v>
      </c>
      <c r="H189" s="326">
        <v>3747000</v>
      </c>
      <c r="I189" s="298" t="s">
        <v>11</v>
      </c>
      <c r="J189" s="298" t="s">
        <v>11</v>
      </c>
      <c r="K189" s="251">
        <v>3747000</v>
      </c>
    </row>
    <row r="190" spans="1:11" ht="39" x14ac:dyDescent="0.2">
      <c r="A190" s="18" t="s">
        <v>1606</v>
      </c>
      <c r="B190" s="252"/>
      <c r="C190" s="253"/>
      <c r="D190" s="253"/>
      <c r="E190" s="253"/>
      <c r="F190" s="299"/>
      <c r="G190" s="299"/>
      <c r="H190" s="328"/>
      <c r="I190" s="299"/>
      <c r="J190" s="299"/>
      <c r="K190" s="251"/>
    </row>
    <row r="191" spans="1:11" ht="17.25" customHeight="1" x14ac:dyDescent="0.2">
      <c r="A191" s="23" t="s">
        <v>1487</v>
      </c>
      <c r="B191" s="252">
        <v>5.5</v>
      </c>
      <c r="C191" s="253">
        <v>1</v>
      </c>
      <c r="D191" s="253">
        <v>2</v>
      </c>
      <c r="E191" s="253" t="s">
        <v>253</v>
      </c>
      <c r="F191" s="298" t="s">
        <v>11</v>
      </c>
      <c r="G191" s="298" t="s">
        <v>11</v>
      </c>
      <c r="H191" s="326">
        <v>1425000</v>
      </c>
      <c r="I191" s="298" t="s">
        <v>11</v>
      </c>
      <c r="J191" s="298" t="s">
        <v>11</v>
      </c>
      <c r="K191" s="251">
        <v>1425000</v>
      </c>
    </row>
    <row r="192" spans="1:11" ht="39" x14ac:dyDescent="0.2">
      <c r="A192" s="18" t="s">
        <v>1607</v>
      </c>
      <c r="B192" s="252"/>
      <c r="C192" s="253"/>
      <c r="D192" s="253"/>
      <c r="E192" s="253"/>
      <c r="F192" s="299"/>
      <c r="G192" s="299"/>
      <c r="H192" s="328"/>
      <c r="I192" s="299"/>
      <c r="J192" s="299"/>
      <c r="K192" s="251"/>
    </row>
    <row r="193" spans="1:11" ht="17.25" customHeight="1" x14ac:dyDescent="0.2">
      <c r="A193" s="23" t="s">
        <v>1488</v>
      </c>
      <c r="B193" s="252">
        <v>5.5</v>
      </c>
      <c r="C193" s="253">
        <v>1</v>
      </c>
      <c r="D193" s="253">
        <v>2</v>
      </c>
      <c r="E193" s="253" t="s">
        <v>253</v>
      </c>
      <c r="F193" s="298" t="s">
        <v>11</v>
      </c>
      <c r="G193" s="298" t="s">
        <v>11</v>
      </c>
      <c r="H193" s="326">
        <v>2700000</v>
      </c>
      <c r="I193" s="298" t="s">
        <v>11</v>
      </c>
      <c r="J193" s="298" t="s">
        <v>11</v>
      </c>
      <c r="K193" s="251">
        <v>2700000</v>
      </c>
    </row>
    <row r="194" spans="1:11" ht="39" x14ac:dyDescent="0.2">
      <c r="A194" s="18" t="s">
        <v>1608</v>
      </c>
      <c r="B194" s="252"/>
      <c r="C194" s="253"/>
      <c r="D194" s="253"/>
      <c r="E194" s="253"/>
      <c r="F194" s="299"/>
      <c r="G194" s="299"/>
      <c r="H194" s="328"/>
      <c r="I194" s="299"/>
      <c r="J194" s="299"/>
      <c r="K194" s="251"/>
    </row>
    <row r="195" spans="1:11" s="87" customFormat="1" ht="19.5" x14ac:dyDescent="0.4">
      <c r="A195" s="72" t="s">
        <v>1489</v>
      </c>
      <c r="B195" s="252">
        <v>5.5</v>
      </c>
      <c r="C195" s="225">
        <v>1</v>
      </c>
      <c r="D195" s="225">
        <v>2</v>
      </c>
      <c r="E195" s="253" t="s">
        <v>253</v>
      </c>
      <c r="F195" s="223" t="s">
        <v>11</v>
      </c>
      <c r="G195" s="223" t="s">
        <v>11</v>
      </c>
      <c r="H195" s="222">
        <v>10730000</v>
      </c>
      <c r="I195" s="223" t="s">
        <v>11</v>
      </c>
      <c r="J195" s="223" t="s">
        <v>11</v>
      </c>
      <c r="K195" s="224">
        <v>10730000</v>
      </c>
    </row>
    <row r="196" spans="1:11" s="87" customFormat="1" ht="58.5" x14ac:dyDescent="0.4">
      <c r="A196" s="92" t="s">
        <v>749</v>
      </c>
      <c r="B196" s="252"/>
      <c r="C196" s="225"/>
      <c r="D196" s="225"/>
      <c r="E196" s="253"/>
      <c r="F196" s="223"/>
      <c r="G196" s="223"/>
      <c r="H196" s="222"/>
      <c r="I196" s="223"/>
      <c r="J196" s="223"/>
      <c r="K196" s="224"/>
    </row>
    <row r="197" spans="1:11" s="87" customFormat="1" ht="19.5" x14ac:dyDescent="0.4">
      <c r="A197" s="72" t="s">
        <v>1490</v>
      </c>
      <c r="B197" s="252">
        <v>5.5</v>
      </c>
      <c r="C197" s="225">
        <v>1</v>
      </c>
      <c r="D197" s="225">
        <v>2</v>
      </c>
      <c r="E197" s="253" t="s">
        <v>253</v>
      </c>
      <c r="F197" s="223" t="s">
        <v>11</v>
      </c>
      <c r="G197" s="223" t="s">
        <v>11</v>
      </c>
      <c r="H197" s="222">
        <v>17200000</v>
      </c>
      <c r="I197" s="223" t="s">
        <v>11</v>
      </c>
      <c r="J197" s="223" t="s">
        <v>11</v>
      </c>
      <c r="K197" s="222">
        <v>17200000</v>
      </c>
    </row>
    <row r="198" spans="1:11" s="87" customFormat="1" ht="39" x14ac:dyDescent="0.4">
      <c r="A198" s="80" t="s">
        <v>1008</v>
      </c>
      <c r="B198" s="252"/>
      <c r="C198" s="225"/>
      <c r="D198" s="225"/>
      <c r="E198" s="253"/>
      <c r="F198" s="223"/>
      <c r="G198" s="223"/>
      <c r="H198" s="222"/>
      <c r="I198" s="223"/>
      <c r="J198" s="223"/>
      <c r="K198" s="222"/>
    </row>
    <row r="199" spans="1:11" s="87" customFormat="1" ht="19.5" x14ac:dyDescent="0.4">
      <c r="A199" s="72" t="s">
        <v>1491</v>
      </c>
      <c r="B199" s="252">
        <v>5.5</v>
      </c>
      <c r="C199" s="225">
        <v>1</v>
      </c>
      <c r="D199" s="225">
        <v>2</v>
      </c>
      <c r="E199" s="253" t="s">
        <v>253</v>
      </c>
      <c r="F199" s="223" t="s">
        <v>11</v>
      </c>
      <c r="G199" s="223" t="s">
        <v>11</v>
      </c>
      <c r="H199" s="222">
        <v>641750</v>
      </c>
      <c r="I199" s="223" t="s">
        <v>11</v>
      </c>
      <c r="J199" s="223" t="s">
        <v>11</v>
      </c>
      <c r="K199" s="224">
        <v>641750</v>
      </c>
    </row>
    <row r="200" spans="1:11" s="87" customFormat="1" ht="34.5" customHeight="1" x14ac:dyDescent="0.4">
      <c r="A200" s="89" t="s">
        <v>1609</v>
      </c>
      <c r="B200" s="252"/>
      <c r="C200" s="225"/>
      <c r="D200" s="225"/>
      <c r="E200" s="253"/>
      <c r="F200" s="223"/>
      <c r="G200" s="223"/>
      <c r="H200" s="222"/>
      <c r="I200" s="223"/>
      <c r="J200" s="223"/>
      <c r="K200" s="224"/>
    </row>
    <row r="201" spans="1:11" s="87" customFormat="1" ht="19.5" x14ac:dyDescent="0.4">
      <c r="A201" s="72" t="s">
        <v>1492</v>
      </c>
      <c r="B201" s="252">
        <v>5.5</v>
      </c>
      <c r="C201" s="225">
        <v>1</v>
      </c>
      <c r="D201" s="225">
        <v>2</v>
      </c>
      <c r="E201" s="253" t="s">
        <v>253</v>
      </c>
      <c r="F201" s="223" t="s">
        <v>11</v>
      </c>
      <c r="G201" s="223" t="s">
        <v>11</v>
      </c>
      <c r="H201" s="222">
        <v>307500</v>
      </c>
      <c r="I201" s="223" t="s">
        <v>11</v>
      </c>
      <c r="J201" s="223" t="s">
        <v>11</v>
      </c>
      <c r="K201" s="224">
        <v>307500</v>
      </c>
    </row>
    <row r="202" spans="1:11" s="87" customFormat="1" ht="39" x14ac:dyDescent="0.4">
      <c r="A202" s="81" t="s">
        <v>1611</v>
      </c>
      <c r="B202" s="252"/>
      <c r="C202" s="225"/>
      <c r="D202" s="225"/>
      <c r="E202" s="253"/>
      <c r="F202" s="223"/>
      <c r="G202" s="223"/>
      <c r="H202" s="222"/>
      <c r="I202" s="223"/>
      <c r="J202" s="223"/>
      <c r="K202" s="224"/>
    </row>
    <row r="203" spans="1:11" s="87" customFormat="1" ht="19.5" x14ac:dyDescent="0.4">
      <c r="A203" s="72" t="s">
        <v>1493</v>
      </c>
      <c r="B203" s="252">
        <v>5.5</v>
      </c>
      <c r="C203" s="225">
        <v>1</v>
      </c>
      <c r="D203" s="225">
        <v>2</v>
      </c>
      <c r="E203" s="253" t="s">
        <v>253</v>
      </c>
      <c r="F203" s="223" t="s">
        <v>11</v>
      </c>
      <c r="G203" s="223" t="s">
        <v>11</v>
      </c>
      <c r="H203" s="222">
        <v>720000</v>
      </c>
      <c r="I203" s="223" t="s">
        <v>11</v>
      </c>
      <c r="J203" s="223" t="s">
        <v>11</v>
      </c>
      <c r="K203" s="224">
        <v>720000</v>
      </c>
    </row>
    <row r="204" spans="1:11" s="87" customFormat="1" ht="35.25" customHeight="1" x14ac:dyDescent="0.4">
      <c r="A204" s="92" t="s">
        <v>1612</v>
      </c>
      <c r="B204" s="252"/>
      <c r="C204" s="225"/>
      <c r="D204" s="225"/>
      <c r="E204" s="253"/>
      <c r="F204" s="223"/>
      <c r="G204" s="223"/>
      <c r="H204" s="222"/>
      <c r="I204" s="223"/>
      <c r="J204" s="223"/>
      <c r="K204" s="224"/>
    </row>
    <row r="205" spans="1:11" s="87" customFormat="1" ht="19.5" x14ac:dyDescent="0.4">
      <c r="A205" s="72" t="s">
        <v>1494</v>
      </c>
      <c r="B205" s="252">
        <v>5.5</v>
      </c>
      <c r="C205" s="225">
        <v>1</v>
      </c>
      <c r="D205" s="225">
        <v>2</v>
      </c>
      <c r="E205" s="253" t="s">
        <v>253</v>
      </c>
      <c r="F205" s="223" t="s">
        <v>11</v>
      </c>
      <c r="G205" s="223" t="s">
        <v>11</v>
      </c>
      <c r="H205" s="222">
        <v>1419000</v>
      </c>
      <c r="I205" s="223" t="s">
        <v>11</v>
      </c>
      <c r="J205" s="223" t="s">
        <v>11</v>
      </c>
      <c r="K205" s="224">
        <v>1419000</v>
      </c>
    </row>
    <row r="206" spans="1:11" s="87" customFormat="1" ht="39" x14ac:dyDescent="0.4">
      <c r="A206" s="92" t="s">
        <v>1613</v>
      </c>
      <c r="B206" s="252"/>
      <c r="C206" s="225"/>
      <c r="D206" s="225"/>
      <c r="E206" s="253"/>
      <c r="F206" s="223"/>
      <c r="G206" s="223"/>
      <c r="H206" s="222"/>
      <c r="I206" s="223"/>
      <c r="J206" s="223"/>
      <c r="K206" s="224"/>
    </row>
    <row r="207" spans="1:11" s="87" customFormat="1" ht="24.75" customHeight="1" x14ac:dyDescent="0.4">
      <c r="A207" s="72" t="s">
        <v>1495</v>
      </c>
      <c r="B207" s="252">
        <v>5.5</v>
      </c>
      <c r="C207" s="225">
        <v>1</v>
      </c>
      <c r="D207" s="225">
        <v>2</v>
      </c>
      <c r="E207" s="253" t="s">
        <v>253</v>
      </c>
      <c r="F207" s="223" t="s">
        <v>11</v>
      </c>
      <c r="G207" s="223" t="s">
        <v>11</v>
      </c>
      <c r="H207" s="222">
        <v>600000</v>
      </c>
      <c r="I207" s="223" t="s">
        <v>11</v>
      </c>
      <c r="J207" s="223" t="s">
        <v>11</v>
      </c>
      <c r="K207" s="224">
        <v>600000</v>
      </c>
    </row>
    <row r="208" spans="1:11" s="87" customFormat="1" ht="39" x14ac:dyDescent="0.4">
      <c r="A208" s="80" t="s">
        <v>1614</v>
      </c>
      <c r="B208" s="252"/>
      <c r="C208" s="225"/>
      <c r="D208" s="225"/>
      <c r="E208" s="253"/>
      <c r="F208" s="223"/>
      <c r="G208" s="223"/>
      <c r="H208" s="222"/>
      <c r="I208" s="223"/>
      <c r="J208" s="223"/>
      <c r="K208" s="224"/>
    </row>
    <row r="209" spans="1:14" s="87" customFormat="1" ht="23.25" customHeight="1" x14ac:dyDescent="0.4">
      <c r="A209" s="72" t="s">
        <v>1496</v>
      </c>
      <c r="B209" s="252">
        <v>5.5</v>
      </c>
      <c r="C209" s="225">
        <v>1</v>
      </c>
      <c r="D209" s="225">
        <v>2</v>
      </c>
      <c r="E209" s="253" t="s">
        <v>253</v>
      </c>
      <c r="F209" s="223" t="s">
        <v>11</v>
      </c>
      <c r="G209" s="223" t="s">
        <v>11</v>
      </c>
      <c r="H209" s="222">
        <v>528000</v>
      </c>
      <c r="I209" s="223" t="s">
        <v>11</v>
      </c>
      <c r="J209" s="223" t="s">
        <v>11</v>
      </c>
      <c r="K209" s="224">
        <v>528000</v>
      </c>
    </row>
    <row r="210" spans="1:14" s="87" customFormat="1" ht="54.75" customHeight="1" x14ac:dyDescent="0.4">
      <c r="A210" s="92" t="s">
        <v>1615</v>
      </c>
      <c r="B210" s="252"/>
      <c r="C210" s="225"/>
      <c r="D210" s="225"/>
      <c r="E210" s="253"/>
      <c r="F210" s="223"/>
      <c r="G210" s="223"/>
      <c r="H210" s="222"/>
      <c r="I210" s="223"/>
      <c r="J210" s="223"/>
      <c r="K210" s="224"/>
    </row>
    <row r="211" spans="1:14" s="87" customFormat="1" ht="19.5" x14ac:dyDescent="0.4">
      <c r="A211" s="72" t="s">
        <v>1497</v>
      </c>
      <c r="B211" s="252">
        <v>5.5</v>
      </c>
      <c r="C211" s="225">
        <v>1</v>
      </c>
      <c r="D211" s="225">
        <v>2</v>
      </c>
      <c r="E211" s="253" t="s">
        <v>253</v>
      </c>
      <c r="F211" s="223" t="s">
        <v>11</v>
      </c>
      <c r="G211" s="223" t="s">
        <v>11</v>
      </c>
      <c r="H211" s="222">
        <v>630000</v>
      </c>
      <c r="I211" s="223" t="s">
        <v>11</v>
      </c>
      <c r="J211" s="223" t="s">
        <v>11</v>
      </c>
      <c r="K211" s="224">
        <v>630000</v>
      </c>
    </row>
    <row r="212" spans="1:14" s="87" customFormat="1" ht="35.25" customHeight="1" x14ac:dyDescent="0.4">
      <c r="A212" s="80" t="s">
        <v>1616</v>
      </c>
      <c r="B212" s="252"/>
      <c r="C212" s="225"/>
      <c r="D212" s="225"/>
      <c r="E212" s="253"/>
      <c r="F212" s="223"/>
      <c r="G212" s="223"/>
      <c r="H212" s="222"/>
      <c r="I212" s="223"/>
      <c r="J212" s="223"/>
      <c r="K212" s="224"/>
    </row>
    <row r="213" spans="1:14" s="87" customFormat="1" ht="19.5" x14ac:dyDescent="0.4">
      <c r="A213" s="72" t="s">
        <v>1498</v>
      </c>
      <c r="B213" s="252">
        <v>5.5</v>
      </c>
      <c r="C213" s="225">
        <v>1</v>
      </c>
      <c r="D213" s="225">
        <v>2</v>
      </c>
      <c r="E213" s="253" t="s">
        <v>253</v>
      </c>
      <c r="F213" s="223" t="s">
        <v>11</v>
      </c>
      <c r="G213" s="223" t="s">
        <v>11</v>
      </c>
      <c r="H213" s="222">
        <v>2600000</v>
      </c>
      <c r="I213" s="223" t="s">
        <v>11</v>
      </c>
      <c r="J213" s="223" t="s">
        <v>11</v>
      </c>
      <c r="K213" s="224">
        <v>2600000</v>
      </c>
    </row>
    <row r="214" spans="1:14" s="87" customFormat="1" ht="39" x14ac:dyDescent="0.4">
      <c r="A214" s="92" t="s">
        <v>1610</v>
      </c>
      <c r="B214" s="252"/>
      <c r="C214" s="225"/>
      <c r="D214" s="225"/>
      <c r="E214" s="253"/>
      <c r="F214" s="223"/>
      <c r="G214" s="223"/>
      <c r="H214" s="222"/>
      <c r="I214" s="223"/>
      <c r="J214" s="223"/>
      <c r="K214" s="224"/>
    </row>
    <row r="215" spans="1:14" s="87" customFormat="1" ht="19.5" x14ac:dyDescent="0.4">
      <c r="A215" s="72" t="s">
        <v>1499</v>
      </c>
      <c r="B215" s="252">
        <v>5.5</v>
      </c>
      <c r="C215" s="225">
        <v>1</v>
      </c>
      <c r="D215" s="225">
        <v>2</v>
      </c>
      <c r="E215" s="253" t="s">
        <v>253</v>
      </c>
      <c r="F215" s="223" t="s">
        <v>11</v>
      </c>
      <c r="G215" s="223" t="s">
        <v>11</v>
      </c>
      <c r="H215" s="222">
        <v>2600000</v>
      </c>
      <c r="I215" s="223" t="s">
        <v>11</v>
      </c>
      <c r="J215" s="223" t="s">
        <v>11</v>
      </c>
      <c r="K215" s="224">
        <v>2600000</v>
      </c>
    </row>
    <row r="216" spans="1:14" s="87" customFormat="1" ht="39" x14ac:dyDescent="0.4">
      <c r="A216" s="80" t="s">
        <v>1617</v>
      </c>
      <c r="B216" s="252"/>
      <c r="C216" s="225"/>
      <c r="D216" s="225"/>
      <c r="E216" s="253"/>
      <c r="F216" s="223"/>
      <c r="G216" s="223"/>
      <c r="H216" s="222"/>
      <c r="I216" s="223"/>
      <c r="J216" s="223"/>
      <c r="K216" s="224"/>
    </row>
    <row r="217" spans="1:14" s="87" customFormat="1" ht="19.5" x14ac:dyDescent="0.4">
      <c r="A217" s="72" t="s">
        <v>1500</v>
      </c>
      <c r="B217" s="252">
        <v>5.5</v>
      </c>
      <c r="C217" s="225">
        <v>1</v>
      </c>
      <c r="D217" s="225">
        <v>2</v>
      </c>
      <c r="E217" s="253" t="s">
        <v>253</v>
      </c>
      <c r="F217" s="223" t="s">
        <v>11</v>
      </c>
      <c r="G217" s="223" t="s">
        <v>11</v>
      </c>
      <c r="H217" s="222">
        <v>3120000</v>
      </c>
      <c r="I217" s="223" t="s">
        <v>11</v>
      </c>
      <c r="J217" s="223" t="s">
        <v>11</v>
      </c>
      <c r="K217" s="224">
        <v>3120000</v>
      </c>
    </row>
    <row r="218" spans="1:14" s="87" customFormat="1" ht="39" x14ac:dyDescent="0.4">
      <c r="A218" s="89" t="s">
        <v>1618</v>
      </c>
      <c r="B218" s="252"/>
      <c r="C218" s="225"/>
      <c r="D218" s="225"/>
      <c r="E218" s="253"/>
      <c r="F218" s="223"/>
      <c r="G218" s="223"/>
      <c r="H218" s="222"/>
      <c r="I218" s="223"/>
      <c r="J218" s="223"/>
      <c r="K218" s="224"/>
    </row>
    <row r="219" spans="1:14" s="87" customFormat="1" ht="19.5" x14ac:dyDescent="0.4">
      <c r="A219" s="72" t="s">
        <v>1501</v>
      </c>
      <c r="B219" s="252">
        <v>5.5</v>
      </c>
      <c r="C219" s="225">
        <v>1</v>
      </c>
      <c r="D219" s="225">
        <v>2</v>
      </c>
      <c r="E219" s="253" t="s">
        <v>253</v>
      </c>
      <c r="F219" s="223" t="s">
        <v>11</v>
      </c>
      <c r="G219" s="223" t="s">
        <v>11</v>
      </c>
      <c r="H219" s="222">
        <v>5850000</v>
      </c>
      <c r="I219" s="223" t="s">
        <v>11</v>
      </c>
      <c r="J219" s="223" t="s">
        <v>11</v>
      </c>
      <c r="K219" s="224">
        <v>5850000</v>
      </c>
    </row>
    <row r="220" spans="1:14" s="87" customFormat="1" ht="39" x14ac:dyDescent="0.4">
      <c r="A220" s="80" t="s">
        <v>1619</v>
      </c>
      <c r="B220" s="252"/>
      <c r="C220" s="225"/>
      <c r="D220" s="225"/>
      <c r="E220" s="253"/>
      <c r="F220" s="223"/>
      <c r="G220" s="223"/>
      <c r="H220" s="222"/>
      <c r="I220" s="223"/>
      <c r="J220" s="223"/>
      <c r="K220" s="224"/>
    </row>
    <row r="221" spans="1:14" s="87" customFormat="1" ht="19.5" x14ac:dyDescent="0.4">
      <c r="A221" s="72" t="s">
        <v>1502</v>
      </c>
      <c r="B221" s="252">
        <v>5.5</v>
      </c>
      <c r="C221" s="225">
        <v>1</v>
      </c>
      <c r="D221" s="225">
        <v>2</v>
      </c>
      <c r="E221" s="253" t="s">
        <v>253</v>
      </c>
      <c r="F221" s="223" t="s">
        <v>11</v>
      </c>
      <c r="G221" s="223" t="s">
        <v>11</v>
      </c>
      <c r="H221" s="222">
        <v>3900000</v>
      </c>
      <c r="I221" s="223" t="s">
        <v>11</v>
      </c>
      <c r="J221" s="223" t="s">
        <v>11</v>
      </c>
      <c r="K221" s="224">
        <v>3900000</v>
      </c>
    </row>
    <row r="222" spans="1:14" s="87" customFormat="1" ht="39" x14ac:dyDescent="0.4">
      <c r="A222" s="89" t="s">
        <v>1620</v>
      </c>
      <c r="B222" s="252"/>
      <c r="C222" s="225"/>
      <c r="D222" s="225"/>
      <c r="E222" s="253"/>
      <c r="F222" s="223"/>
      <c r="G222" s="223"/>
      <c r="H222" s="222"/>
      <c r="I222" s="223"/>
      <c r="J222" s="223"/>
      <c r="K222" s="224"/>
      <c r="N222" s="90"/>
    </row>
    <row r="223" spans="1:14" s="87" customFormat="1" ht="19.5" x14ac:dyDescent="0.4">
      <c r="A223" s="72" t="s">
        <v>1503</v>
      </c>
      <c r="B223" s="252">
        <v>5.5</v>
      </c>
      <c r="C223" s="225">
        <v>1</v>
      </c>
      <c r="D223" s="225">
        <v>2</v>
      </c>
      <c r="E223" s="253" t="s">
        <v>253</v>
      </c>
      <c r="F223" s="223" t="s">
        <v>11</v>
      </c>
      <c r="G223" s="223" t="s">
        <v>11</v>
      </c>
      <c r="H223" s="222">
        <v>3120000</v>
      </c>
      <c r="I223" s="223" t="s">
        <v>11</v>
      </c>
      <c r="J223" s="223" t="s">
        <v>11</v>
      </c>
      <c r="K223" s="224">
        <v>3120000</v>
      </c>
    </row>
    <row r="224" spans="1:14" s="87" customFormat="1" ht="39" x14ac:dyDescent="0.4">
      <c r="A224" s="80" t="s">
        <v>1621</v>
      </c>
      <c r="B224" s="252"/>
      <c r="C224" s="225"/>
      <c r="D224" s="225"/>
      <c r="E224" s="253"/>
      <c r="F224" s="223"/>
      <c r="G224" s="223"/>
      <c r="H224" s="222"/>
      <c r="I224" s="223"/>
      <c r="J224" s="223"/>
      <c r="K224" s="224"/>
    </row>
    <row r="225" spans="1:14" ht="17.25" customHeight="1" x14ac:dyDescent="0.2">
      <c r="A225" s="22" t="s">
        <v>35</v>
      </c>
      <c r="B225" s="261"/>
      <c r="C225" s="261"/>
      <c r="D225" s="261"/>
      <c r="E225" s="261"/>
      <c r="F225" s="348" t="s">
        <v>11</v>
      </c>
      <c r="G225" s="348" t="s">
        <v>11</v>
      </c>
      <c r="H225" s="370">
        <f>SUM(H227:H274)</f>
        <v>86335400</v>
      </c>
      <c r="I225" s="348" t="s">
        <v>11</v>
      </c>
      <c r="J225" s="348" t="s">
        <v>11</v>
      </c>
      <c r="K225" s="265">
        <f>SUM(K227:K274)</f>
        <v>86335400</v>
      </c>
    </row>
    <row r="226" spans="1:14" ht="48.75" customHeight="1" x14ac:dyDescent="0.2">
      <c r="A226" s="17" t="s">
        <v>1110</v>
      </c>
      <c r="B226" s="261"/>
      <c r="C226" s="261"/>
      <c r="D226" s="261"/>
      <c r="E226" s="261"/>
      <c r="F226" s="306"/>
      <c r="G226" s="306"/>
      <c r="H226" s="371"/>
      <c r="I226" s="306"/>
      <c r="J226" s="306"/>
      <c r="K226" s="265"/>
    </row>
    <row r="227" spans="1:14" ht="17.25" customHeight="1" x14ac:dyDescent="0.2">
      <c r="A227" s="23" t="s">
        <v>1360</v>
      </c>
      <c r="B227" s="252">
        <v>5.5</v>
      </c>
      <c r="C227" s="253">
        <v>1</v>
      </c>
      <c r="D227" s="253">
        <v>1</v>
      </c>
      <c r="E227" s="253" t="s">
        <v>41</v>
      </c>
      <c r="F227" s="298" t="s">
        <v>11</v>
      </c>
      <c r="G227" s="298" t="s">
        <v>11</v>
      </c>
      <c r="H227" s="326">
        <v>1927000</v>
      </c>
      <c r="I227" s="298" t="s">
        <v>11</v>
      </c>
      <c r="J227" s="298" t="s">
        <v>11</v>
      </c>
      <c r="K227" s="250">
        <v>1927000</v>
      </c>
    </row>
    <row r="228" spans="1:14" ht="48" customHeight="1" x14ac:dyDescent="0.2">
      <c r="A228" s="18" t="s">
        <v>1622</v>
      </c>
      <c r="B228" s="252"/>
      <c r="C228" s="253"/>
      <c r="D228" s="253"/>
      <c r="E228" s="253"/>
      <c r="F228" s="299"/>
      <c r="G228" s="299"/>
      <c r="H228" s="328"/>
      <c r="I228" s="299"/>
      <c r="J228" s="299"/>
      <c r="K228" s="250"/>
    </row>
    <row r="229" spans="1:14" ht="17.25" customHeight="1" x14ac:dyDescent="0.2">
      <c r="A229" s="23" t="s">
        <v>1361</v>
      </c>
      <c r="B229" s="252">
        <v>5.5</v>
      </c>
      <c r="C229" s="253">
        <v>1</v>
      </c>
      <c r="D229" s="253">
        <v>1</v>
      </c>
      <c r="E229" s="253" t="s">
        <v>41</v>
      </c>
      <c r="F229" s="298" t="s">
        <v>11</v>
      </c>
      <c r="G229" s="298" t="s">
        <v>11</v>
      </c>
      <c r="H229" s="326">
        <v>4760000</v>
      </c>
      <c r="I229" s="298" t="s">
        <v>11</v>
      </c>
      <c r="J229" s="298" t="s">
        <v>11</v>
      </c>
      <c r="K229" s="250">
        <v>4760000</v>
      </c>
    </row>
    <row r="230" spans="1:14" ht="58.5" x14ac:dyDescent="0.2">
      <c r="A230" s="18" t="s">
        <v>1623</v>
      </c>
      <c r="B230" s="252"/>
      <c r="C230" s="253"/>
      <c r="D230" s="253"/>
      <c r="E230" s="253"/>
      <c r="F230" s="299"/>
      <c r="G230" s="299"/>
      <c r="H230" s="328"/>
      <c r="I230" s="299"/>
      <c r="J230" s="299"/>
      <c r="K230" s="250"/>
      <c r="N230" s="41"/>
    </row>
    <row r="231" spans="1:14" ht="17.25" customHeight="1" x14ac:dyDescent="0.2">
      <c r="A231" s="27" t="s">
        <v>1362</v>
      </c>
      <c r="B231" s="263">
        <v>5.5</v>
      </c>
      <c r="C231" s="263">
        <v>1</v>
      </c>
      <c r="D231" s="263">
        <v>1</v>
      </c>
      <c r="E231" s="264" t="s">
        <v>41</v>
      </c>
      <c r="F231" s="271" t="s">
        <v>11</v>
      </c>
      <c r="G231" s="271" t="s">
        <v>11</v>
      </c>
      <c r="H231" s="360">
        <v>4310000</v>
      </c>
      <c r="I231" s="271" t="s">
        <v>11</v>
      </c>
      <c r="J231" s="271" t="s">
        <v>11</v>
      </c>
      <c r="K231" s="244">
        <v>4310000</v>
      </c>
    </row>
    <row r="232" spans="1:14" ht="53.25" customHeight="1" x14ac:dyDescent="0.2">
      <c r="A232" s="25" t="s">
        <v>1624</v>
      </c>
      <c r="B232" s="263"/>
      <c r="C232" s="263"/>
      <c r="D232" s="263"/>
      <c r="E232" s="264"/>
      <c r="F232" s="272"/>
      <c r="G232" s="272"/>
      <c r="H232" s="361"/>
      <c r="I232" s="272"/>
      <c r="J232" s="272"/>
      <c r="K232" s="244"/>
    </row>
    <row r="233" spans="1:14" ht="17.25" customHeight="1" x14ac:dyDescent="0.2">
      <c r="A233" s="27" t="s">
        <v>1363</v>
      </c>
      <c r="B233" s="263">
        <v>5.5</v>
      </c>
      <c r="C233" s="263">
        <v>1</v>
      </c>
      <c r="D233" s="263">
        <v>1</v>
      </c>
      <c r="E233" s="264" t="s">
        <v>41</v>
      </c>
      <c r="F233" s="271" t="s">
        <v>11</v>
      </c>
      <c r="G233" s="271" t="s">
        <v>11</v>
      </c>
      <c r="H233" s="360">
        <v>4310000</v>
      </c>
      <c r="I233" s="271" t="s">
        <v>11</v>
      </c>
      <c r="J233" s="271" t="s">
        <v>11</v>
      </c>
      <c r="K233" s="244">
        <v>4310000</v>
      </c>
    </row>
    <row r="234" spans="1:14" ht="58.5" x14ac:dyDescent="0.2">
      <c r="A234" s="25" t="s">
        <v>1625</v>
      </c>
      <c r="B234" s="263"/>
      <c r="C234" s="263"/>
      <c r="D234" s="263"/>
      <c r="E234" s="264"/>
      <c r="F234" s="272"/>
      <c r="G234" s="272"/>
      <c r="H234" s="361"/>
      <c r="I234" s="272"/>
      <c r="J234" s="272"/>
      <c r="K234" s="244"/>
    </row>
    <row r="235" spans="1:14" ht="17.25" customHeight="1" x14ac:dyDescent="0.2">
      <c r="A235" s="27" t="s">
        <v>1364</v>
      </c>
      <c r="B235" s="263">
        <v>5.5</v>
      </c>
      <c r="C235" s="263">
        <v>1</v>
      </c>
      <c r="D235" s="263">
        <v>1</v>
      </c>
      <c r="E235" s="264" t="s">
        <v>41</v>
      </c>
      <c r="F235" s="271" t="s">
        <v>11</v>
      </c>
      <c r="G235" s="271" t="s">
        <v>11</v>
      </c>
      <c r="H235" s="360">
        <v>3845000</v>
      </c>
      <c r="I235" s="271" t="s">
        <v>11</v>
      </c>
      <c r="J235" s="271" t="s">
        <v>11</v>
      </c>
      <c r="K235" s="244">
        <v>3845000</v>
      </c>
    </row>
    <row r="236" spans="1:14" ht="53.25" customHeight="1" x14ac:dyDescent="0.2">
      <c r="A236" s="28" t="s">
        <v>1626</v>
      </c>
      <c r="B236" s="263"/>
      <c r="C236" s="263"/>
      <c r="D236" s="263"/>
      <c r="E236" s="264"/>
      <c r="F236" s="272"/>
      <c r="G236" s="272"/>
      <c r="H236" s="361"/>
      <c r="I236" s="272"/>
      <c r="J236" s="272"/>
      <c r="K236" s="244"/>
    </row>
    <row r="237" spans="1:14" s="87" customFormat="1" ht="19.5" x14ac:dyDescent="0.4">
      <c r="A237" s="72" t="s">
        <v>1365</v>
      </c>
      <c r="B237" s="263">
        <v>5.5</v>
      </c>
      <c r="C237" s="225">
        <v>1</v>
      </c>
      <c r="D237" s="225">
        <v>2</v>
      </c>
      <c r="E237" s="264" t="s">
        <v>41</v>
      </c>
      <c r="F237" s="223" t="s">
        <v>11</v>
      </c>
      <c r="G237" s="223" t="s">
        <v>11</v>
      </c>
      <c r="H237" s="222">
        <v>3355000</v>
      </c>
      <c r="I237" s="223" t="s">
        <v>11</v>
      </c>
      <c r="J237" s="223" t="s">
        <v>11</v>
      </c>
      <c r="K237" s="224">
        <v>3355000</v>
      </c>
    </row>
    <row r="238" spans="1:14" s="87" customFormat="1" ht="58.5" x14ac:dyDescent="0.4">
      <c r="A238" s="92" t="s">
        <v>1410</v>
      </c>
      <c r="B238" s="263"/>
      <c r="C238" s="225"/>
      <c r="D238" s="225"/>
      <c r="E238" s="264"/>
      <c r="F238" s="223"/>
      <c r="G238" s="223"/>
      <c r="H238" s="222"/>
      <c r="I238" s="223"/>
      <c r="J238" s="223"/>
      <c r="K238" s="224"/>
    </row>
    <row r="239" spans="1:14" s="87" customFormat="1" ht="19.5" x14ac:dyDescent="0.4">
      <c r="A239" s="72" t="s">
        <v>1504</v>
      </c>
      <c r="B239" s="263">
        <v>5.5</v>
      </c>
      <c r="C239" s="225">
        <v>1</v>
      </c>
      <c r="D239" s="225">
        <v>2</v>
      </c>
      <c r="E239" s="264" t="s">
        <v>41</v>
      </c>
      <c r="F239" s="223" t="s">
        <v>11</v>
      </c>
      <c r="G239" s="223" t="s">
        <v>11</v>
      </c>
      <c r="H239" s="222">
        <v>5673500</v>
      </c>
      <c r="I239" s="223" t="s">
        <v>11</v>
      </c>
      <c r="J239" s="223" t="s">
        <v>11</v>
      </c>
      <c r="K239" s="224">
        <v>5673500</v>
      </c>
    </row>
    <row r="240" spans="1:14" s="87" customFormat="1" ht="58.5" x14ac:dyDescent="0.4">
      <c r="A240" s="95" t="s">
        <v>750</v>
      </c>
      <c r="B240" s="263"/>
      <c r="C240" s="225"/>
      <c r="D240" s="225"/>
      <c r="E240" s="264"/>
      <c r="F240" s="223"/>
      <c r="G240" s="223"/>
      <c r="H240" s="222"/>
      <c r="I240" s="223"/>
      <c r="J240" s="223"/>
      <c r="K240" s="224"/>
    </row>
    <row r="241" spans="1:15" s="87" customFormat="1" ht="19.5" x14ac:dyDescent="0.4">
      <c r="A241" s="72" t="s">
        <v>1505</v>
      </c>
      <c r="B241" s="263">
        <v>5.5</v>
      </c>
      <c r="C241" s="225">
        <v>1</v>
      </c>
      <c r="D241" s="225">
        <v>2</v>
      </c>
      <c r="E241" s="264" t="s">
        <v>41</v>
      </c>
      <c r="F241" s="223" t="s">
        <v>11</v>
      </c>
      <c r="G241" s="223" t="s">
        <v>11</v>
      </c>
      <c r="H241" s="222">
        <v>3992200</v>
      </c>
      <c r="I241" s="223" t="s">
        <v>11</v>
      </c>
      <c r="J241" s="223" t="s">
        <v>11</v>
      </c>
      <c r="K241" s="224">
        <v>3992200</v>
      </c>
    </row>
    <row r="242" spans="1:15" s="87" customFormat="1" ht="58.5" x14ac:dyDescent="0.4">
      <c r="A242" s="92" t="s">
        <v>1411</v>
      </c>
      <c r="B242" s="263"/>
      <c r="C242" s="225"/>
      <c r="D242" s="225"/>
      <c r="E242" s="264"/>
      <c r="F242" s="223"/>
      <c r="G242" s="223"/>
      <c r="H242" s="222"/>
      <c r="I242" s="223"/>
      <c r="J242" s="223"/>
      <c r="K242" s="224"/>
    </row>
    <row r="243" spans="1:15" s="87" customFormat="1" ht="19.5" x14ac:dyDescent="0.4">
      <c r="A243" s="72" t="s">
        <v>1506</v>
      </c>
      <c r="B243" s="263">
        <v>5.5</v>
      </c>
      <c r="C243" s="225">
        <v>1</v>
      </c>
      <c r="D243" s="225">
        <v>2</v>
      </c>
      <c r="E243" s="264" t="s">
        <v>41</v>
      </c>
      <c r="F243" s="223" t="s">
        <v>11</v>
      </c>
      <c r="G243" s="223" t="s">
        <v>11</v>
      </c>
      <c r="H243" s="222">
        <v>2747000</v>
      </c>
      <c r="I243" s="223" t="s">
        <v>11</v>
      </c>
      <c r="J243" s="223" t="s">
        <v>11</v>
      </c>
      <c r="K243" s="224">
        <v>2747000</v>
      </c>
    </row>
    <row r="244" spans="1:15" s="87" customFormat="1" ht="58.5" x14ac:dyDescent="0.4">
      <c r="A244" s="80" t="s">
        <v>751</v>
      </c>
      <c r="B244" s="263"/>
      <c r="C244" s="225"/>
      <c r="D244" s="225"/>
      <c r="E244" s="264"/>
      <c r="F244" s="223"/>
      <c r="G244" s="223"/>
      <c r="H244" s="222"/>
      <c r="I244" s="223"/>
      <c r="J244" s="223"/>
      <c r="K244" s="224"/>
      <c r="N244" s="90"/>
    </row>
    <row r="245" spans="1:15" s="87" customFormat="1" ht="19.5" x14ac:dyDescent="0.4">
      <c r="A245" s="72" t="s">
        <v>1507</v>
      </c>
      <c r="B245" s="263">
        <v>5.5</v>
      </c>
      <c r="C245" s="225">
        <v>1</v>
      </c>
      <c r="D245" s="225">
        <v>2</v>
      </c>
      <c r="E245" s="264" t="s">
        <v>41</v>
      </c>
      <c r="F245" s="223" t="s">
        <v>11</v>
      </c>
      <c r="G245" s="223" t="s">
        <v>11</v>
      </c>
      <c r="H245" s="222">
        <v>1434000</v>
      </c>
      <c r="I245" s="223" t="s">
        <v>11</v>
      </c>
      <c r="J245" s="223" t="s">
        <v>11</v>
      </c>
      <c r="K245" s="224">
        <v>1434000</v>
      </c>
      <c r="O245" s="90"/>
    </row>
    <row r="246" spans="1:15" s="87" customFormat="1" ht="58.5" x14ac:dyDescent="0.4">
      <c r="A246" s="92" t="s">
        <v>752</v>
      </c>
      <c r="B246" s="263"/>
      <c r="C246" s="225"/>
      <c r="D246" s="225"/>
      <c r="E246" s="264"/>
      <c r="F246" s="223"/>
      <c r="G246" s="223"/>
      <c r="H246" s="222"/>
      <c r="I246" s="223"/>
      <c r="J246" s="223"/>
      <c r="K246" s="224"/>
    </row>
    <row r="247" spans="1:15" s="87" customFormat="1" ht="19.5" x14ac:dyDescent="0.4">
      <c r="A247" s="72" t="s">
        <v>1508</v>
      </c>
      <c r="B247" s="263">
        <v>5.5</v>
      </c>
      <c r="C247" s="225">
        <v>1</v>
      </c>
      <c r="D247" s="225">
        <v>2</v>
      </c>
      <c r="E247" s="264" t="s">
        <v>41</v>
      </c>
      <c r="F247" s="223" t="s">
        <v>11</v>
      </c>
      <c r="G247" s="223" t="s">
        <v>11</v>
      </c>
      <c r="H247" s="222">
        <v>1848000</v>
      </c>
      <c r="I247" s="223" t="s">
        <v>11</v>
      </c>
      <c r="J247" s="223" t="s">
        <v>11</v>
      </c>
      <c r="K247" s="224">
        <v>1848000</v>
      </c>
    </row>
    <row r="248" spans="1:15" s="87" customFormat="1" ht="58.5" x14ac:dyDescent="0.4">
      <c r="A248" s="80" t="s">
        <v>753</v>
      </c>
      <c r="B248" s="263"/>
      <c r="C248" s="225"/>
      <c r="D248" s="225"/>
      <c r="E248" s="264"/>
      <c r="F248" s="223"/>
      <c r="G248" s="223"/>
      <c r="H248" s="222"/>
      <c r="I248" s="223"/>
      <c r="J248" s="223"/>
      <c r="K248" s="224"/>
    </row>
    <row r="249" spans="1:15" s="87" customFormat="1" ht="19.5" x14ac:dyDescent="0.4">
      <c r="A249" s="72" t="s">
        <v>1509</v>
      </c>
      <c r="B249" s="263">
        <v>5.5</v>
      </c>
      <c r="C249" s="225">
        <v>1</v>
      </c>
      <c r="D249" s="225">
        <v>2</v>
      </c>
      <c r="E249" s="264" t="s">
        <v>41</v>
      </c>
      <c r="F249" s="223" t="s">
        <v>11</v>
      </c>
      <c r="G249" s="223" t="s">
        <v>11</v>
      </c>
      <c r="H249" s="222">
        <v>2401000</v>
      </c>
      <c r="I249" s="223" t="s">
        <v>11</v>
      </c>
      <c r="J249" s="223" t="s">
        <v>11</v>
      </c>
      <c r="K249" s="224">
        <v>2401000</v>
      </c>
    </row>
    <row r="250" spans="1:15" s="87" customFormat="1" ht="58.5" x14ac:dyDescent="0.4">
      <c r="A250" s="92" t="s">
        <v>1009</v>
      </c>
      <c r="B250" s="263"/>
      <c r="C250" s="225"/>
      <c r="D250" s="225"/>
      <c r="E250" s="264"/>
      <c r="F250" s="223"/>
      <c r="G250" s="223"/>
      <c r="H250" s="222"/>
      <c r="I250" s="223"/>
      <c r="J250" s="223"/>
      <c r="K250" s="224"/>
    </row>
    <row r="251" spans="1:15" s="87" customFormat="1" ht="19.5" x14ac:dyDescent="0.4">
      <c r="A251" s="72" t="s">
        <v>1510</v>
      </c>
      <c r="B251" s="263">
        <v>5.5</v>
      </c>
      <c r="C251" s="225">
        <v>1</v>
      </c>
      <c r="D251" s="225">
        <v>2</v>
      </c>
      <c r="E251" s="264" t="s">
        <v>41</v>
      </c>
      <c r="F251" s="223" t="s">
        <v>11</v>
      </c>
      <c r="G251" s="223" t="s">
        <v>11</v>
      </c>
      <c r="H251" s="222">
        <v>5400000</v>
      </c>
      <c r="I251" s="223" t="s">
        <v>11</v>
      </c>
      <c r="J251" s="223" t="s">
        <v>11</v>
      </c>
      <c r="K251" s="224">
        <v>5400000</v>
      </c>
    </row>
    <row r="252" spans="1:15" s="87" customFormat="1" ht="58.5" x14ac:dyDescent="0.4">
      <c r="A252" s="80" t="s">
        <v>754</v>
      </c>
      <c r="B252" s="263"/>
      <c r="C252" s="225"/>
      <c r="D252" s="225"/>
      <c r="E252" s="264"/>
      <c r="F252" s="223"/>
      <c r="G252" s="223"/>
      <c r="H252" s="222"/>
      <c r="I252" s="223"/>
      <c r="J252" s="223"/>
      <c r="K252" s="224"/>
    </row>
    <row r="253" spans="1:15" s="87" customFormat="1" ht="19.5" x14ac:dyDescent="0.4">
      <c r="A253" s="72" t="s">
        <v>1511</v>
      </c>
      <c r="B253" s="263">
        <v>5.5</v>
      </c>
      <c r="C253" s="225">
        <v>1</v>
      </c>
      <c r="D253" s="225">
        <v>2</v>
      </c>
      <c r="E253" s="264" t="s">
        <v>41</v>
      </c>
      <c r="F253" s="223" t="s">
        <v>11</v>
      </c>
      <c r="G253" s="223" t="s">
        <v>11</v>
      </c>
      <c r="H253" s="222">
        <v>1764000</v>
      </c>
      <c r="I253" s="223" t="s">
        <v>11</v>
      </c>
      <c r="J253" s="223" t="s">
        <v>11</v>
      </c>
      <c r="K253" s="224">
        <v>1764000</v>
      </c>
    </row>
    <row r="254" spans="1:15" s="87" customFormat="1" ht="87" customHeight="1" x14ac:dyDescent="0.4">
      <c r="A254" s="89" t="s">
        <v>755</v>
      </c>
      <c r="B254" s="263"/>
      <c r="C254" s="225"/>
      <c r="D254" s="225"/>
      <c r="E254" s="264"/>
      <c r="F254" s="223"/>
      <c r="G254" s="223"/>
      <c r="H254" s="222"/>
      <c r="I254" s="223"/>
      <c r="J254" s="223"/>
      <c r="K254" s="224"/>
      <c r="O254" s="90"/>
    </row>
    <row r="255" spans="1:15" s="87" customFormat="1" ht="19.5" x14ac:dyDescent="0.4">
      <c r="A255" s="72" t="s">
        <v>1512</v>
      </c>
      <c r="B255" s="263">
        <v>5.5</v>
      </c>
      <c r="C255" s="225">
        <v>1</v>
      </c>
      <c r="D255" s="225">
        <v>2</v>
      </c>
      <c r="E255" s="264" t="s">
        <v>41</v>
      </c>
      <c r="F255" s="223" t="s">
        <v>11</v>
      </c>
      <c r="G255" s="223" t="s">
        <v>11</v>
      </c>
      <c r="H255" s="222">
        <v>633400</v>
      </c>
      <c r="I255" s="223" t="s">
        <v>11</v>
      </c>
      <c r="J255" s="223" t="s">
        <v>11</v>
      </c>
      <c r="K255" s="224">
        <v>633400</v>
      </c>
    </row>
    <row r="256" spans="1:15" s="87" customFormat="1" ht="84.75" customHeight="1" x14ac:dyDescent="0.4">
      <c r="A256" s="80" t="s">
        <v>756</v>
      </c>
      <c r="B256" s="263"/>
      <c r="C256" s="225"/>
      <c r="D256" s="225"/>
      <c r="E256" s="264"/>
      <c r="F256" s="223"/>
      <c r="G256" s="223"/>
      <c r="H256" s="222"/>
      <c r="I256" s="223"/>
      <c r="J256" s="223"/>
      <c r="K256" s="224"/>
    </row>
    <row r="257" spans="1:11" s="87" customFormat="1" ht="19.5" x14ac:dyDescent="0.4">
      <c r="A257" s="72" t="s">
        <v>757</v>
      </c>
      <c r="B257" s="263">
        <v>5.5</v>
      </c>
      <c r="C257" s="225">
        <v>1</v>
      </c>
      <c r="D257" s="225">
        <v>2</v>
      </c>
      <c r="E257" s="264" t="s">
        <v>41</v>
      </c>
      <c r="F257" s="223" t="s">
        <v>11</v>
      </c>
      <c r="G257" s="223" t="s">
        <v>11</v>
      </c>
      <c r="H257" s="222">
        <v>921300</v>
      </c>
      <c r="I257" s="223" t="s">
        <v>11</v>
      </c>
      <c r="J257" s="223" t="s">
        <v>11</v>
      </c>
      <c r="K257" s="224">
        <v>921300</v>
      </c>
    </row>
    <row r="258" spans="1:11" s="87" customFormat="1" ht="75" customHeight="1" x14ac:dyDescent="0.4">
      <c r="A258" s="92" t="s">
        <v>758</v>
      </c>
      <c r="B258" s="263"/>
      <c r="C258" s="225"/>
      <c r="D258" s="225"/>
      <c r="E258" s="264"/>
      <c r="F258" s="223"/>
      <c r="G258" s="223"/>
      <c r="H258" s="222"/>
      <c r="I258" s="223"/>
      <c r="J258" s="223"/>
      <c r="K258" s="224"/>
    </row>
    <row r="259" spans="1:11" s="87" customFormat="1" ht="19.5" x14ac:dyDescent="0.4">
      <c r="A259" s="72" t="s">
        <v>1513</v>
      </c>
      <c r="B259" s="263">
        <v>5.5</v>
      </c>
      <c r="C259" s="225">
        <v>1</v>
      </c>
      <c r="D259" s="225">
        <v>2</v>
      </c>
      <c r="E259" s="264" t="s">
        <v>41</v>
      </c>
      <c r="F259" s="223" t="s">
        <v>11</v>
      </c>
      <c r="G259" s="223" t="s">
        <v>11</v>
      </c>
      <c r="H259" s="222">
        <v>5935000</v>
      </c>
      <c r="I259" s="223" t="s">
        <v>11</v>
      </c>
      <c r="J259" s="223" t="s">
        <v>11</v>
      </c>
      <c r="K259" s="224">
        <v>5935000</v>
      </c>
    </row>
    <row r="260" spans="1:11" s="87" customFormat="1" ht="78" x14ac:dyDescent="0.4">
      <c r="A260" s="80" t="s">
        <v>1412</v>
      </c>
      <c r="B260" s="263"/>
      <c r="C260" s="225"/>
      <c r="D260" s="225"/>
      <c r="E260" s="264"/>
      <c r="F260" s="223"/>
      <c r="G260" s="223"/>
      <c r="H260" s="222"/>
      <c r="I260" s="223"/>
      <c r="J260" s="223"/>
      <c r="K260" s="224"/>
    </row>
    <row r="261" spans="1:11" s="87" customFormat="1" ht="19.5" x14ac:dyDescent="0.4">
      <c r="A261" s="72" t="s">
        <v>1514</v>
      </c>
      <c r="B261" s="263">
        <v>5.5</v>
      </c>
      <c r="C261" s="225">
        <v>1</v>
      </c>
      <c r="D261" s="225">
        <v>2</v>
      </c>
      <c r="E261" s="264" t="s">
        <v>41</v>
      </c>
      <c r="F261" s="223" t="s">
        <v>11</v>
      </c>
      <c r="G261" s="223" t="s">
        <v>11</v>
      </c>
      <c r="H261" s="222">
        <v>1242000</v>
      </c>
      <c r="I261" s="223" t="s">
        <v>11</v>
      </c>
      <c r="J261" s="223" t="s">
        <v>11</v>
      </c>
      <c r="K261" s="224">
        <v>1242000</v>
      </c>
    </row>
    <row r="262" spans="1:11" s="87" customFormat="1" ht="42" customHeight="1" x14ac:dyDescent="0.4">
      <c r="A262" s="92" t="s">
        <v>759</v>
      </c>
      <c r="B262" s="263"/>
      <c r="C262" s="225"/>
      <c r="D262" s="225"/>
      <c r="E262" s="264"/>
      <c r="F262" s="223"/>
      <c r="G262" s="223"/>
      <c r="H262" s="222"/>
      <c r="I262" s="223"/>
      <c r="J262" s="223"/>
      <c r="K262" s="224"/>
    </row>
    <row r="263" spans="1:11" s="87" customFormat="1" ht="19.5" x14ac:dyDescent="0.4">
      <c r="A263" s="72" t="s">
        <v>1515</v>
      </c>
      <c r="B263" s="263">
        <v>5.5</v>
      </c>
      <c r="C263" s="225">
        <v>1</v>
      </c>
      <c r="D263" s="225">
        <v>2</v>
      </c>
      <c r="E263" s="264" t="s">
        <v>41</v>
      </c>
      <c r="F263" s="223" t="s">
        <v>11</v>
      </c>
      <c r="G263" s="223" t="s">
        <v>11</v>
      </c>
      <c r="H263" s="222">
        <v>2035000</v>
      </c>
      <c r="I263" s="223" t="s">
        <v>11</v>
      </c>
      <c r="J263" s="223" t="s">
        <v>11</v>
      </c>
      <c r="K263" s="224">
        <v>2035000</v>
      </c>
    </row>
    <row r="264" spans="1:11" s="87" customFormat="1" ht="38.25" customHeight="1" x14ac:dyDescent="0.4">
      <c r="A264" s="81" t="s">
        <v>760</v>
      </c>
      <c r="B264" s="263"/>
      <c r="C264" s="225"/>
      <c r="D264" s="225"/>
      <c r="E264" s="264"/>
      <c r="F264" s="223"/>
      <c r="G264" s="223"/>
      <c r="H264" s="222"/>
      <c r="I264" s="223"/>
      <c r="J264" s="223"/>
      <c r="K264" s="224"/>
    </row>
    <row r="265" spans="1:11" s="87" customFormat="1" ht="19.5" x14ac:dyDescent="0.4">
      <c r="A265" s="72" t="s">
        <v>1516</v>
      </c>
      <c r="B265" s="263">
        <v>5.5</v>
      </c>
      <c r="C265" s="225">
        <v>1</v>
      </c>
      <c r="D265" s="225">
        <v>2</v>
      </c>
      <c r="E265" s="264" t="s">
        <v>41</v>
      </c>
      <c r="F265" s="223" t="s">
        <v>11</v>
      </c>
      <c r="G265" s="223" t="s">
        <v>11</v>
      </c>
      <c r="H265" s="222">
        <v>1376000</v>
      </c>
      <c r="I265" s="223" t="s">
        <v>11</v>
      </c>
      <c r="J265" s="223" t="s">
        <v>11</v>
      </c>
      <c r="K265" s="224">
        <v>1376000</v>
      </c>
    </row>
    <row r="266" spans="1:11" s="87" customFormat="1" ht="39" x14ac:dyDescent="0.4">
      <c r="A266" s="92" t="s">
        <v>761</v>
      </c>
      <c r="B266" s="263"/>
      <c r="C266" s="225"/>
      <c r="D266" s="225"/>
      <c r="E266" s="264"/>
      <c r="F266" s="223"/>
      <c r="G266" s="223"/>
      <c r="H266" s="222"/>
      <c r="I266" s="223"/>
      <c r="J266" s="223"/>
      <c r="K266" s="224"/>
    </row>
    <row r="267" spans="1:11" s="87" customFormat="1" ht="19.5" x14ac:dyDescent="0.4">
      <c r="A267" s="72" t="s">
        <v>1517</v>
      </c>
      <c r="B267" s="263">
        <v>5.5</v>
      </c>
      <c r="C267" s="225">
        <v>1</v>
      </c>
      <c r="D267" s="225">
        <v>2</v>
      </c>
      <c r="E267" s="264" t="s">
        <v>41</v>
      </c>
      <c r="F267" s="223" t="s">
        <v>11</v>
      </c>
      <c r="G267" s="223" t="s">
        <v>11</v>
      </c>
      <c r="H267" s="222">
        <v>2153000</v>
      </c>
      <c r="I267" s="223" t="s">
        <v>11</v>
      </c>
      <c r="J267" s="223" t="s">
        <v>11</v>
      </c>
      <c r="K267" s="224">
        <v>2153000</v>
      </c>
    </row>
    <row r="268" spans="1:11" s="87" customFormat="1" ht="58.5" x14ac:dyDescent="0.4">
      <c r="A268" s="86" t="s">
        <v>762</v>
      </c>
      <c r="B268" s="263"/>
      <c r="C268" s="225"/>
      <c r="D268" s="225"/>
      <c r="E268" s="264"/>
      <c r="F268" s="223"/>
      <c r="G268" s="223"/>
      <c r="H268" s="222"/>
      <c r="I268" s="223"/>
      <c r="J268" s="223"/>
      <c r="K268" s="224"/>
    </row>
    <row r="269" spans="1:11" s="87" customFormat="1" ht="19.5" x14ac:dyDescent="0.4">
      <c r="A269" s="72" t="s">
        <v>1518</v>
      </c>
      <c r="B269" s="263">
        <v>5.5</v>
      </c>
      <c r="C269" s="225">
        <v>1</v>
      </c>
      <c r="D269" s="225">
        <v>2</v>
      </c>
      <c r="E269" s="264" t="s">
        <v>41</v>
      </c>
      <c r="F269" s="223" t="s">
        <v>11</v>
      </c>
      <c r="G269" s="223" t="s">
        <v>11</v>
      </c>
      <c r="H269" s="222">
        <v>10941000</v>
      </c>
      <c r="I269" s="223" t="s">
        <v>11</v>
      </c>
      <c r="J269" s="223" t="s">
        <v>11</v>
      </c>
      <c r="K269" s="224">
        <v>10941000</v>
      </c>
    </row>
    <row r="270" spans="1:11" s="87" customFormat="1" ht="58.5" x14ac:dyDescent="0.4">
      <c r="A270" s="86" t="s">
        <v>763</v>
      </c>
      <c r="B270" s="263"/>
      <c r="C270" s="225"/>
      <c r="D270" s="225"/>
      <c r="E270" s="264"/>
      <c r="F270" s="223"/>
      <c r="G270" s="223"/>
      <c r="H270" s="222"/>
      <c r="I270" s="223"/>
      <c r="J270" s="223"/>
      <c r="K270" s="224"/>
    </row>
    <row r="271" spans="1:11" s="87" customFormat="1" ht="19.5" x14ac:dyDescent="0.4">
      <c r="A271" s="72" t="s">
        <v>1519</v>
      </c>
      <c r="B271" s="263">
        <v>5.5</v>
      </c>
      <c r="C271" s="225">
        <v>1</v>
      </c>
      <c r="D271" s="225">
        <v>2</v>
      </c>
      <c r="E271" s="264" t="s">
        <v>41</v>
      </c>
      <c r="F271" s="223" t="s">
        <v>11</v>
      </c>
      <c r="G271" s="223" t="s">
        <v>11</v>
      </c>
      <c r="H271" s="222">
        <v>3414000</v>
      </c>
      <c r="I271" s="223" t="s">
        <v>11</v>
      </c>
      <c r="J271" s="223" t="s">
        <v>11</v>
      </c>
      <c r="K271" s="224">
        <v>3414000</v>
      </c>
    </row>
    <row r="272" spans="1:11" s="87" customFormat="1" ht="78" x14ac:dyDescent="0.4">
      <c r="A272" s="86" t="s">
        <v>1627</v>
      </c>
      <c r="B272" s="263"/>
      <c r="C272" s="225"/>
      <c r="D272" s="225"/>
      <c r="E272" s="264"/>
      <c r="F272" s="223"/>
      <c r="G272" s="223"/>
      <c r="H272" s="222"/>
      <c r="I272" s="223"/>
      <c r="J272" s="223"/>
      <c r="K272" s="224"/>
    </row>
    <row r="273" spans="1:14" s="87" customFormat="1" ht="21" customHeight="1" x14ac:dyDescent="0.4">
      <c r="A273" s="72" t="s">
        <v>1520</v>
      </c>
      <c r="B273" s="263">
        <v>5.5</v>
      </c>
      <c r="C273" s="225">
        <v>1</v>
      </c>
      <c r="D273" s="225">
        <v>2</v>
      </c>
      <c r="E273" s="264" t="s">
        <v>41</v>
      </c>
      <c r="F273" s="223" t="s">
        <v>11</v>
      </c>
      <c r="G273" s="223" t="s">
        <v>11</v>
      </c>
      <c r="H273" s="222">
        <v>9918000</v>
      </c>
      <c r="I273" s="223" t="s">
        <v>11</v>
      </c>
      <c r="J273" s="223" t="s">
        <v>11</v>
      </c>
      <c r="K273" s="224">
        <v>9918000</v>
      </c>
    </row>
    <row r="274" spans="1:14" s="87" customFormat="1" ht="58.5" x14ac:dyDescent="0.4">
      <c r="A274" s="86" t="s">
        <v>1628</v>
      </c>
      <c r="B274" s="263"/>
      <c r="C274" s="225"/>
      <c r="D274" s="225"/>
      <c r="E274" s="264"/>
      <c r="F274" s="223"/>
      <c r="G274" s="223"/>
      <c r="H274" s="222"/>
      <c r="I274" s="223"/>
      <c r="J274" s="223"/>
      <c r="K274" s="224"/>
      <c r="N274" s="90"/>
    </row>
    <row r="275" spans="1:14" ht="21" customHeight="1" x14ac:dyDescent="0.2">
      <c r="A275" s="22" t="s">
        <v>362</v>
      </c>
      <c r="B275" s="261"/>
      <c r="C275" s="261"/>
      <c r="D275" s="261"/>
      <c r="E275" s="261"/>
      <c r="F275" s="348" t="s">
        <v>11</v>
      </c>
      <c r="G275" s="348" t="s">
        <v>11</v>
      </c>
      <c r="H275" s="370">
        <f>SUM(H277:H302)</f>
        <v>72523200</v>
      </c>
      <c r="I275" s="348" t="s">
        <v>11</v>
      </c>
      <c r="J275" s="348" t="s">
        <v>11</v>
      </c>
      <c r="K275" s="265">
        <f>SUM(K277:K302)</f>
        <v>72523200</v>
      </c>
    </row>
    <row r="276" spans="1:14" ht="50.25" customHeight="1" x14ac:dyDescent="0.2">
      <c r="A276" s="17" t="s">
        <v>1111</v>
      </c>
      <c r="B276" s="261"/>
      <c r="C276" s="261"/>
      <c r="D276" s="261"/>
      <c r="E276" s="261"/>
      <c r="F276" s="306"/>
      <c r="G276" s="306"/>
      <c r="H276" s="371"/>
      <c r="I276" s="306"/>
      <c r="J276" s="306"/>
      <c r="K276" s="265"/>
    </row>
    <row r="277" spans="1:14" ht="17.25" customHeight="1" x14ac:dyDescent="0.2">
      <c r="A277" s="23" t="s">
        <v>1086</v>
      </c>
      <c r="B277" s="252">
        <v>5.5</v>
      </c>
      <c r="C277" s="253">
        <v>1</v>
      </c>
      <c r="D277" s="253">
        <v>1</v>
      </c>
      <c r="E277" s="253" t="s">
        <v>517</v>
      </c>
      <c r="F277" s="298" t="s">
        <v>11</v>
      </c>
      <c r="G277" s="298" t="s">
        <v>11</v>
      </c>
      <c r="H277" s="326">
        <v>4089000</v>
      </c>
      <c r="I277" s="298" t="s">
        <v>11</v>
      </c>
      <c r="J277" s="298" t="s">
        <v>11</v>
      </c>
      <c r="K277" s="250">
        <v>4089000</v>
      </c>
    </row>
    <row r="278" spans="1:14" ht="58.5" x14ac:dyDescent="0.2">
      <c r="A278" s="18" t="s">
        <v>1629</v>
      </c>
      <c r="B278" s="252"/>
      <c r="C278" s="253"/>
      <c r="D278" s="253"/>
      <c r="E278" s="253"/>
      <c r="F278" s="299"/>
      <c r="G278" s="299"/>
      <c r="H278" s="328"/>
      <c r="I278" s="299"/>
      <c r="J278" s="299"/>
      <c r="K278" s="250"/>
    </row>
    <row r="279" spans="1:14" ht="18" customHeight="1" x14ac:dyDescent="0.2">
      <c r="A279" s="23" t="s">
        <v>1087</v>
      </c>
      <c r="B279" s="252">
        <v>5.5</v>
      </c>
      <c r="C279" s="253">
        <v>1</v>
      </c>
      <c r="D279" s="253">
        <v>1</v>
      </c>
      <c r="E279" s="253" t="s">
        <v>517</v>
      </c>
      <c r="F279" s="298" t="s">
        <v>11</v>
      </c>
      <c r="G279" s="298" t="s">
        <v>11</v>
      </c>
      <c r="H279" s="326">
        <v>3700600</v>
      </c>
      <c r="I279" s="298" t="s">
        <v>11</v>
      </c>
      <c r="J279" s="298" t="s">
        <v>11</v>
      </c>
      <c r="K279" s="251">
        <v>3700600</v>
      </c>
    </row>
    <row r="280" spans="1:14" ht="58.5" x14ac:dyDescent="0.2">
      <c r="A280" s="18" t="s">
        <v>1630</v>
      </c>
      <c r="B280" s="252"/>
      <c r="C280" s="253"/>
      <c r="D280" s="253"/>
      <c r="E280" s="253"/>
      <c r="F280" s="299"/>
      <c r="G280" s="299"/>
      <c r="H280" s="328"/>
      <c r="I280" s="299"/>
      <c r="J280" s="299"/>
      <c r="K280" s="251"/>
    </row>
    <row r="281" spans="1:14" ht="17.25" customHeight="1" x14ac:dyDescent="0.2">
      <c r="A281" s="23" t="s">
        <v>1088</v>
      </c>
      <c r="B281" s="252">
        <v>5.5</v>
      </c>
      <c r="C281" s="253">
        <v>1</v>
      </c>
      <c r="D281" s="253">
        <v>1</v>
      </c>
      <c r="E281" s="253" t="s">
        <v>517</v>
      </c>
      <c r="F281" s="298" t="s">
        <v>11</v>
      </c>
      <c r="G281" s="298" t="s">
        <v>11</v>
      </c>
      <c r="H281" s="326">
        <v>3800600</v>
      </c>
      <c r="I281" s="298" t="s">
        <v>11</v>
      </c>
      <c r="J281" s="298" t="s">
        <v>11</v>
      </c>
      <c r="K281" s="251">
        <v>3800600</v>
      </c>
    </row>
    <row r="282" spans="1:14" ht="58.5" x14ac:dyDescent="0.2">
      <c r="A282" s="18" t="s">
        <v>1631</v>
      </c>
      <c r="B282" s="252"/>
      <c r="C282" s="253"/>
      <c r="D282" s="253"/>
      <c r="E282" s="253"/>
      <c r="F282" s="299"/>
      <c r="G282" s="299"/>
      <c r="H282" s="328"/>
      <c r="I282" s="299"/>
      <c r="J282" s="299"/>
      <c r="K282" s="251"/>
    </row>
    <row r="283" spans="1:14" ht="17.25" customHeight="1" x14ac:dyDescent="0.2">
      <c r="A283" s="23" t="s">
        <v>1257</v>
      </c>
      <c r="B283" s="252">
        <v>5.5</v>
      </c>
      <c r="C283" s="253">
        <v>1</v>
      </c>
      <c r="D283" s="253">
        <v>1</v>
      </c>
      <c r="E283" s="253" t="s">
        <v>517</v>
      </c>
      <c r="F283" s="298" t="s">
        <v>11</v>
      </c>
      <c r="G283" s="298" t="s">
        <v>11</v>
      </c>
      <c r="H283" s="326">
        <v>9958000</v>
      </c>
      <c r="I283" s="298" t="s">
        <v>11</v>
      </c>
      <c r="J283" s="298" t="s">
        <v>11</v>
      </c>
      <c r="K283" s="250">
        <v>9958000</v>
      </c>
    </row>
    <row r="284" spans="1:14" ht="39" x14ac:dyDescent="0.2">
      <c r="A284" s="18" t="s">
        <v>1632</v>
      </c>
      <c r="B284" s="252"/>
      <c r="C284" s="253"/>
      <c r="D284" s="253"/>
      <c r="E284" s="253"/>
      <c r="F284" s="299"/>
      <c r="G284" s="299"/>
      <c r="H284" s="328"/>
      <c r="I284" s="299"/>
      <c r="J284" s="299"/>
      <c r="K284" s="250"/>
    </row>
    <row r="285" spans="1:14" ht="19.5" customHeight="1" x14ac:dyDescent="0.2">
      <c r="A285" s="23" t="s">
        <v>1258</v>
      </c>
      <c r="B285" s="252">
        <v>5.5</v>
      </c>
      <c r="C285" s="253">
        <v>1</v>
      </c>
      <c r="D285" s="253">
        <v>1</v>
      </c>
      <c r="E285" s="253" t="s">
        <v>517</v>
      </c>
      <c r="F285" s="298" t="s">
        <v>11</v>
      </c>
      <c r="G285" s="298" t="s">
        <v>11</v>
      </c>
      <c r="H285" s="326">
        <v>9700000</v>
      </c>
      <c r="I285" s="298" t="s">
        <v>11</v>
      </c>
      <c r="J285" s="298" t="s">
        <v>11</v>
      </c>
      <c r="K285" s="251">
        <v>9700000</v>
      </c>
    </row>
    <row r="286" spans="1:14" ht="58.5" x14ac:dyDescent="0.2">
      <c r="A286" s="18" t="s">
        <v>1633</v>
      </c>
      <c r="B286" s="252"/>
      <c r="C286" s="253"/>
      <c r="D286" s="253"/>
      <c r="E286" s="253"/>
      <c r="F286" s="299"/>
      <c r="G286" s="299"/>
      <c r="H286" s="328"/>
      <c r="I286" s="299"/>
      <c r="J286" s="299"/>
      <c r="K286" s="251"/>
    </row>
    <row r="287" spans="1:14" ht="17.25" customHeight="1" x14ac:dyDescent="0.2">
      <c r="A287" s="23" t="s">
        <v>1259</v>
      </c>
      <c r="B287" s="252">
        <v>5.5</v>
      </c>
      <c r="C287" s="253">
        <v>1</v>
      </c>
      <c r="D287" s="253">
        <v>1</v>
      </c>
      <c r="E287" s="253" t="s">
        <v>517</v>
      </c>
      <c r="F287" s="298" t="s">
        <v>11</v>
      </c>
      <c r="G287" s="298" t="s">
        <v>11</v>
      </c>
      <c r="H287" s="326">
        <v>7000000</v>
      </c>
      <c r="I287" s="298" t="s">
        <v>11</v>
      </c>
      <c r="J287" s="298" t="s">
        <v>11</v>
      </c>
      <c r="K287" s="251">
        <v>7000000</v>
      </c>
    </row>
    <row r="288" spans="1:14" ht="58.5" x14ac:dyDescent="0.2">
      <c r="A288" s="18" t="s">
        <v>1634</v>
      </c>
      <c r="B288" s="252"/>
      <c r="C288" s="253"/>
      <c r="D288" s="253"/>
      <c r="E288" s="253"/>
      <c r="F288" s="299"/>
      <c r="G288" s="299"/>
      <c r="H288" s="328"/>
      <c r="I288" s="299"/>
      <c r="J288" s="299"/>
      <c r="K288" s="251"/>
    </row>
    <row r="289" spans="1:11" s="87" customFormat="1" ht="20.25" customHeight="1" x14ac:dyDescent="0.4">
      <c r="A289" s="72" t="s">
        <v>1260</v>
      </c>
      <c r="B289" s="252">
        <v>5.5</v>
      </c>
      <c r="C289" s="225">
        <v>1</v>
      </c>
      <c r="D289" s="225">
        <v>2</v>
      </c>
      <c r="E289" s="253" t="s">
        <v>517</v>
      </c>
      <c r="F289" s="223" t="s">
        <v>11</v>
      </c>
      <c r="G289" s="223" t="s">
        <v>11</v>
      </c>
      <c r="H289" s="222">
        <v>2220000</v>
      </c>
      <c r="I289" s="223" t="s">
        <v>11</v>
      </c>
      <c r="J289" s="223" t="s">
        <v>11</v>
      </c>
      <c r="K289" s="224">
        <v>2220000</v>
      </c>
    </row>
    <row r="290" spans="1:11" s="87" customFormat="1" ht="39" x14ac:dyDescent="0.4">
      <c r="A290" s="81" t="s">
        <v>1635</v>
      </c>
      <c r="B290" s="252"/>
      <c r="C290" s="225"/>
      <c r="D290" s="225"/>
      <c r="E290" s="253"/>
      <c r="F290" s="223"/>
      <c r="G290" s="223"/>
      <c r="H290" s="222"/>
      <c r="I290" s="223"/>
      <c r="J290" s="223"/>
      <c r="K290" s="224"/>
    </row>
    <row r="291" spans="1:11" s="87" customFormat="1" ht="19.5" x14ac:dyDescent="0.4">
      <c r="A291" s="72" t="s">
        <v>1261</v>
      </c>
      <c r="B291" s="252">
        <v>5.5</v>
      </c>
      <c r="C291" s="225">
        <v>1</v>
      </c>
      <c r="D291" s="225">
        <v>2</v>
      </c>
      <c r="E291" s="253" t="s">
        <v>517</v>
      </c>
      <c r="F291" s="223" t="s">
        <v>11</v>
      </c>
      <c r="G291" s="223" t="s">
        <v>11</v>
      </c>
      <c r="H291" s="222">
        <v>500000</v>
      </c>
      <c r="I291" s="223" t="s">
        <v>11</v>
      </c>
      <c r="J291" s="223" t="s">
        <v>11</v>
      </c>
      <c r="K291" s="224">
        <v>500000</v>
      </c>
    </row>
    <row r="292" spans="1:11" s="87" customFormat="1" ht="42" customHeight="1" x14ac:dyDescent="0.4">
      <c r="A292" s="80" t="s">
        <v>1636</v>
      </c>
      <c r="B292" s="252"/>
      <c r="C292" s="225"/>
      <c r="D292" s="225"/>
      <c r="E292" s="253"/>
      <c r="F292" s="223"/>
      <c r="G292" s="223"/>
      <c r="H292" s="222"/>
      <c r="I292" s="223"/>
      <c r="J292" s="223"/>
      <c r="K292" s="224"/>
    </row>
    <row r="293" spans="1:11" s="87" customFormat="1" ht="19.5" x14ac:dyDescent="0.4">
      <c r="A293" s="72" t="s">
        <v>1262</v>
      </c>
      <c r="B293" s="252">
        <v>5.5</v>
      </c>
      <c r="C293" s="225">
        <v>1</v>
      </c>
      <c r="D293" s="225">
        <v>2</v>
      </c>
      <c r="E293" s="253" t="s">
        <v>517</v>
      </c>
      <c r="F293" s="223" t="s">
        <v>11</v>
      </c>
      <c r="G293" s="223" t="s">
        <v>11</v>
      </c>
      <c r="H293" s="222">
        <v>11640000</v>
      </c>
      <c r="I293" s="223" t="s">
        <v>11</v>
      </c>
      <c r="J293" s="223" t="s">
        <v>11</v>
      </c>
      <c r="K293" s="224">
        <v>11640000</v>
      </c>
    </row>
    <row r="294" spans="1:11" s="87" customFormat="1" ht="40.5" customHeight="1" x14ac:dyDescent="0.4">
      <c r="A294" s="81" t="s">
        <v>1637</v>
      </c>
      <c r="B294" s="252"/>
      <c r="C294" s="225"/>
      <c r="D294" s="225"/>
      <c r="E294" s="253"/>
      <c r="F294" s="223"/>
      <c r="G294" s="223"/>
      <c r="H294" s="222"/>
      <c r="I294" s="223"/>
      <c r="J294" s="223"/>
      <c r="K294" s="224"/>
    </row>
    <row r="295" spans="1:11" s="87" customFormat="1" ht="19.5" x14ac:dyDescent="0.4">
      <c r="A295" s="72" t="s">
        <v>1263</v>
      </c>
      <c r="B295" s="252">
        <v>5.5</v>
      </c>
      <c r="C295" s="225">
        <v>1</v>
      </c>
      <c r="D295" s="225">
        <v>2</v>
      </c>
      <c r="E295" s="253" t="s">
        <v>517</v>
      </c>
      <c r="F295" s="223" t="s">
        <v>11</v>
      </c>
      <c r="G295" s="223" t="s">
        <v>11</v>
      </c>
      <c r="H295" s="222">
        <v>5775000</v>
      </c>
      <c r="I295" s="223" t="s">
        <v>11</v>
      </c>
      <c r="J295" s="223" t="s">
        <v>11</v>
      </c>
      <c r="K295" s="224">
        <v>5775000</v>
      </c>
    </row>
    <row r="296" spans="1:11" s="87" customFormat="1" ht="43.5" customHeight="1" x14ac:dyDescent="0.4">
      <c r="A296" s="92" t="s">
        <v>1638</v>
      </c>
      <c r="B296" s="252"/>
      <c r="C296" s="225"/>
      <c r="D296" s="225"/>
      <c r="E296" s="253"/>
      <c r="F296" s="223"/>
      <c r="G296" s="223"/>
      <c r="H296" s="222"/>
      <c r="I296" s="223"/>
      <c r="J296" s="223"/>
      <c r="K296" s="224"/>
    </row>
    <row r="297" spans="1:11" s="87" customFormat="1" ht="20.25" customHeight="1" x14ac:dyDescent="0.4">
      <c r="A297" s="72" t="s">
        <v>1264</v>
      </c>
      <c r="B297" s="252">
        <v>5.5</v>
      </c>
      <c r="C297" s="225">
        <v>1</v>
      </c>
      <c r="D297" s="225">
        <v>2</v>
      </c>
      <c r="E297" s="253" t="s">
        <v>517</v>
      </c>
      <c r="F297" s="223" t="s">
        <v>11</v>
      </c>
      <c r="G297" s="223" t="s">
        <v>11</v>
      </c>
      <c r="H297" s="222">
        <v>5610000</v>
      </c>
      <c r="I297" s="223" t="s">
        <v>11</v>
      </c>
      <c r="J297" s="223" t="s">
        <v>11</v>
      </c>
      <c r="K297" s="224">
        <v>5610000</v>
      </c>
    </row>
    <row r="298" spans="1:11" s="87" customFormat="1" ht="39" x14ac:dyDescent="0.4">
      <c r="A298" s="80" t="s">
        <v>1639</v>
      </c>
      <c r="B298" s="252"/>
      <c r="C298" s="225"/>
      <c r="D298" s="225"/>
      <c r="E298" s="253"/>
      <c r="F298" s="223"/>
      <c r="G298" s="223"/>
      <c r="H298" s="222"/>
      <c r="I298" s="223"/>
      <c r="J298" s="223"/>
      <c r="K298" s="224"/>
    </row>
    <row r="299" spans="1:11" s="87" customFormat="1" ht="19.5" x14ac:dyDescent="0.4">
      <c r="A299" s="72" t="s">
        <v>1265</v>
      </c>
      <c r="B299" s="252">
        <v>5.5</v>
      </c>
      <c r="C299" s="225">
        <v>1</v>
      </c>
      <c r="D299" s="225">
        <v>2</v>
      </c>
      <c r="E299" s="253" t="s">
        <v>517</v>
      </c>
      <c r="F299" s="223" t="s">
        <v>11</v>
      </c>
      <c r="G299" s="223" t="s">
        <v>11</v>
      </c>
      <c r="H299" s="222">
        <v>1890000</v>
      </c>
      <c r="I299" s="223" t="s">
        <v>11</v>
      </c>
      <c r="J299" s="223" t="s">
        <v>11</v>
      </c>
      <c r="K299" s="224">
        <v>1890000</v>
      </c>
    </row>
    <row r="300" spans="1:11" s="87" customFormat="1" ht="39" x14ac:dyDescent="0.4">
      <c r="A300" s="92" t="s">
        <v>1640</v>
      </c>
      <c r="B300" s="252"/>
      <c r="C300" s="225"/>
      <c r="D300" s="225"/>
      <c r="E300" s="253"/>
      <c r="F300" s="223"/>
      <c r="G300" s="223"/>
      <c r="H300" s="222"/>
      <c r="I300" s="223"/>
      <c r="J300" s="223"/>
      <c r="K300" s="224"/>
    </row>
    <row r="301" spans="1:11" s="87" customFormat="1" ht="19.5" x14ac:dyDescent="0.4">
      <c r="A301" s="72" t="s">
        <v>1266</v>
      </c>
      <c r="B301" s="252">
        <v>5.5</v>
      </c>
      <c r="C301" s="225">
        <v>1</v>
      </c>
      <c r="D301" s="225">
        <v>2</v>
      </c>
      <c r="E301" s="253" t="s">
        <v>517</v>
      </c>
      <c r="F301" s="223" t="s">
        <v>11</v>
      </c>
      <c r="G301" s="223" t="s">
        <v>11</v>
      </c>
      <c r="H301" s="222">
        <v>6640000</v>
      </c>
      <c r="I301" s="223" t="s">
        <v>11</v>
      </c>
      <c r="J301" s="223" t="s">
        <v>11</v>
      </c>
      <c r="K301" s="222">
        <v>6640000</v>
      </c>
    </row>
    <row r="302" spans="1:11" s="87" customFormat="1" ht="54" customHeight="1" x14ac:dyDescent="0.4">
      <c r="A302" s="92" t="s">
        <v>1641</v>
      </c>
      <c r="B302" s="252"/>
      <c r="C302" s="225"/>
      <c r="D302" s="225"/>
      <c r="E302" s="253"/>
      <c r="F302" s="223"/>
      <c r="G302" s="223"/>
      <c r="H302" s="222"/>
      <c r="I302" s="223"/>
      <c r="J302" s="223"/>
      <c r="K302" s="222"/>
    </row>
    <row r="303" spans="1:11" ht="17.25" customHeight="1" x14ac:dyDescent="0.2">
      <c r="A303" s="22" t="s">
        <v>137</v>
      </c>
      <c r="B303" s="261"/>
      <c r="C303" s="261"/>
      <c r="D303" s="261"/>
      <c r="E303" s="261"/>
      <c r="F303" s="348" t="s">
        <v>11</v>
      </c>
      <c r="G303" s="348" t="s">
        <v>11</v>
      </c>
      <c r="H303" s="370">
        <f>SUM(H305:H396)</f>
        <v>116005600</v>
      </c>
      <c r="I303" s="348" t="s">
        <v>11</v>
      </c>
      <c r="J303" s="348" t="s">
        <v>11</v>
      </c>
      <c r="K303" s="265">
        <f>SUM(K305:K396)</f>
        <v>116005600</v>
      </c>
    </row>
    <row r="304" spans="1:11" ht="58.5" x14ac:dyDescent="0.2">
      <c r="A304" s="17" t="s">
        <v>1112</v>
      </c>
      <c r="B304" s="261"/>
      <c r="C304" s="261"/>
      <c r="D304" s="261"/>
      <c r="E304" s="261"/>
      <c r="F304" s="306"/>
      <c r="G304" s="306"/>
      <c r="H304" s="371"/>
      <c r="I304" s="306"/>
      <c r="J304" s="306"/>
      <c r="K304" s="265"/>
    </row>
    <row r="305" spans="1:12" ht="17.25" customHeight="1" x14ac:dyDescent="0.2">
      <c r="A305" s="23" t="s">
        <v>1070</v>
      </c>
      <c r="B305" s="252">
        <v>5.5</v>
      </c>
      <c r="C305" s="253">
        <v>1</v>
      </c>
      <c r="D305" s="253">
        <v>1</v>
      </c>
      <c r="E305" s="253" t="s">
        <v>54</v>
      </c>
      <c r="F305" s="298" t="s">
        <v>11</v>
      </c>
      <c r="G305" s="298" t="s">
        <v>11</v>
      </c>
      <c r="H305" s="326">
        <v>3490000</v>
      </c>
      <c r="I305" s="298" t="s">
        <v>11</v>
      </c>
      <c r="J305" s="298" t="s">
        <v>11</v>
      </c>
      <c r="K305" s="250">
        <v>3490000</v>
      </c>
    </row>
    <row r="306" spans="1:12" ht="48.75" customHeight="1" x14ac:dyDescent="0.2">
      <c r="A306" s="18" t="s">
        <v>1642</v>
      </c>
      <c r="B306" s="252"/>
      <c r="C306" s="253"/>
      <c r="D306" s="253"/>
      <c r="E306" s="253"/>
      <c r="F306" s="299"/>
      <c r="G306" s="299"/>
      <c r="H306" s="328"/>
      <c r="I306" s="299"/>
      <c r="J306" s="299"/>
      <c r="K306" s="250"/>
    </row>
    <row r="307" spans="1:12" ht="17.25" customHeight="1" x14ac:dyDescent="0.2">
      <c r="A307" s="23" t="s">
        <v>1071</v>
      </c>
      <c r="B307" s="252">
        <v>5.5</v>
      </c>
      <c r="C307" s="253">
        <v>1</v>
      </c>
      <c r="D307" s="253">
        <v>1</v>
      </c>
      <c r="E307" s="253" t="s">
        <v>54</v>
      </c>
      <c r="F307" s="298" t="s">
        <v>11</v>
      </c>
      <c r="G307" s="298" t="s">
        <v>11</v>
      </c>
      <c r="H307" s="326">
        <v>4410000</v>
      </c>
      <c r="I307" s="298" t="s">
        <v>11</v>
      </c>
      <c r="J307" s="298" t="s">
        <v>11</v>
      </c>
      <c r="K307" s="250">
        <v>4410000</v>
      </c>
    </row>
    <row r="308" spans="1:12" ht="51" customHeight="1" x14ac:dyDescent="0.2">
      <c r="A308" s="18" t="s">
        <v>1643</v>
      </c>
      <c r="B308" s="252"/>
      <c r="C308" s="253"/>
      <c r="D308" s="253"/>
      <c r="E308" s="253"/>
      <c r="F308" s="299"/>
      <c r="G308" s="299"/>
      <c r="H308" s="328"/>
      <c r="I308" s="299"/>
      <c r="J308" s="299"/>
      <c r="K308" s="250"/>
    </row>
    <row r="309" spans="1:12" ht="17.25" customHeight="1" x14ac:dyDescent="0.2">
      <c r="A309" s="27" t="s">
        <v>1072</v>
      </c>
      <c r="B309" s="263">
        <v>5.5</v>
      </c>
      <c r="C309" s="264">
        <v>1</v>
      </c>
      <c r="D309" s="264">
        <v>1</v>
      </c>
      <c r="E309" s="264" t="s">
        <v>54</v>
      </c>
      <c r="F309" s="271" t="s">
        <v>11</v>
      </c>
      <c r="G309" s="271" t="s">
        <v>11</v>
      </c>
      <c r="H309" s="360">
        <v>2256000</v>
      </c>
      <c r="I309" s="271" t="s">
        <v>11</v>
      </c>
      <c r="J309" s="271" t="s">
        <v>11</v>
      </c>
      <c r="K309" s="244">
        <v>2256000</v>
      </c>
    </row>
    <row r="310" spans="1:12" ht="57" customHeight="1" x14ac:dyDescent="0.2">
      <c r="A310" s="28" t="s">
        <v>1644</v>
      </c>
      <c r="B310" s="263"/>
      <c r="C310" s="264"/>
      <c r="D310" s="264"/>
      <c r="E310" s="264"/>
      <c r="F310" s="272"/>
      <c r="G310" s="272"/>
      <c r="H310" s="361"/>
      <c r="I310" s="272"/>
      <c r="J310" s="272"/>
      <c r="K310" s="244"/>
    </row>
    <row r="311" spans="1:12" ht="17.25" customHeight="1" x14ac:dyDescent="0.2">
      <c r="A311" s="27" t="s">
        <v>1073</v>
      </c>
      <c r="B311" s="263">
        <v>5.5</v>
      </c>
      <c r="C311" s="264">
        <v>1</v>
      </c>
      <c r="D311" s="264">
        <v>1</v>
      </c>
      <c r="E311" s="264" t="s">
        <v>54</v>
      </c>
      <c r="F311" s="271" t="s">
        <v>11</v>
      </c>
      <c r="G311" s="271" t="s">
        <v>11</v>
      </c>
      <c r="H311" s="360">
        <v>1600000</v>
      </c>
      <c r="I311" s="271" t="s">
        <v>11</v>
      </c>
      <c r="J311" s="271" t="s">
        <v>11</v>
      </c>
      <c r="K311" s="244">
        <v>1600000</v>
      </c>
    </row>
    <row r="312" spans="1:12" ht="53.25" customHeight="1" x14ac:dyDescent="0.2">
      <c r="A312" s="28" t="s">
        <v>1645</v>
      </c>
      <c r="B312" s="263"/>
      <c r="C312" s="264"/>
      <c r="D312" s="264"/>
      <c r="E312" s="264"/>
      <c r="F312" s="272"/>
      <c r="G312" s="272"/>
      <c r="H312" s="361"/>
      <c r="I312" s="272"/>
      <c r="J312" s="272"/>
      <c r="K312" s="244"/>
    </row>
    <row r="313" spans="1:12" ht="17.25" customHeight="1" x14ac:dyDescent="0.2">
      <c r="A313" s="27" t="s">
        <v>1074</v>
      </c>
      <c r="B313" s="263">
        <v>5.5</v>
      </c>
      <c r="C313" s="264">
        <v>1</v>
      </c>
      <c r="D313" s="264">
        <v>1</v>
      </c>
      <c r="E313" s="264" t="s">
        <v>54</v>
      </c>
      <c r="F313" s="271" t="s">
        <v>11</v>
      </c>
      <c r="G313" s="271" t="s">
        <v>11</v>
      </c>
      <c r="H313" s="360">
        <v>1771700</v>
      </c>
      <c r="I313" s="271" t="s">
        <v>11</v>
      </c>
      <c r="J313" s="271" t="s">
        <v>11</v>
      </c>
      <c r="K313" s="244">
        <v>1771700</v>
      </c>
    </row>
    <row r="314" spans="1:12" ht="48" customHeight="1" x14ac:dyDescent="0.2">
      <c r="A314" s="28" t="s">
        <v>766</v>
      </c>
      <c r="B314" s="263"/>
      <c r="C314" s="264"/>
      <c r="D314" s="264"/>
      <c r="E314" s="264"/>
      <c r="F314" s="272"/>
      <c r="G314" s="272"/>
      <c r="H314" s="361"/>
      <c r="I314" s="272"/>
      <c r="J314" s="272"/>
      <c r="K314" s="244"/>
    </row>
    <row r="315" spans="1:12" ht="17.25" customHeight="1" x14ac:dyDescent="0.2">
      <c r="A315" s="27" t="s">
        <v>1282</v>
      </c>
      <c r="B315" s="263">
        <v>5.5</v>
      </c>
      <c r="C315" s="264">
        <v>1</v>
      </c>
      <c r="D315" s="264">
        <v>1</v>
      </c>
      <c r="E315" s="264" t="s">
        <v>54</v>
      </c>
      <c r="F315" s="271" t="s">
        <v>11</v>
      </c>
      <c r="G315" s="271" t="s">
        <v>11</v>
      </c>
      <c r="H315" s="360">
        <v>3331000</v>
      </c>
      <c r="I315" s="271" t="s">
        <v>11</v>
      </c>
      <c r="J315" s="271" t="s">
        <v>11</v>
      </c>
      <c r="K315" s="244">
        <v>3331000</v>
      </c>
    </row>
    <row r="316" spans="1:12" ht="58.5" x14ac:dyDescent="0.45">
      <c r="A316" s="28" t="s">
        <v>1010</v>
      </c>
      <c r="B316" s="263"/>
      <c r="C316" s="264"/>
      <c r="D316" s="264"/>
      <c r="E316" s="264"/>
      <c r="F316" s="272"/>
      <c r="G316" s="272"/>
      <c r="H316" s="361"/>
      <c r="I316" s="272"/>
      <c r="J316" s="272"/>
      <c r="K316" s="244"/>
      <c r="L316" s="78"/>
    </row>
    <row r="317" spans="1:12" ht="17.25" customHeight="1" x14ac:dyDescent="0.2">
      <c r="A317" s="27" t="s">
        <v>1283</v>
      </c>
      <c r="B317" s="263">
        <v>5.5</v>
      </c>
      <c r="C317" s="264">
        <v>1</v>
      </c>
      <c r="D317" s="264">
        <v>1</v>
      </c>
      <c r="E317" s="264" t="s">
        <v>54</v>
      </c>
      <c r="F317" s="271" t="s">
        <v>11</v>
      </c>
      <c r="G317" s="271" t="s">
        <v>11</v>
      </c>
      <c r="H317" s="360">
        <v>5319000</v>
      </c>
      <c r="I317" s="271" t="s">
        <v>11</v>
      </c>
      <c r="J317" s="271" t="s">
        <v>11</v>
      </c>
      <c r="K317" s="244">
        <v>5319000</v>
      </c>
    </row>
    <row r="318" spans="1:12" ht="51" customHeight="1" x14ac:dyDescent="0.2">
      <c r="A318" s="28" t="s">
        <v>523</v>
      </c>
      <c r="B318" s="263"/>
      <c r="C318" s="264"/>
      <c r="D318" s="264"/>
      <c r="E318" s="264"/>
      <c r="F318" s="272"/>
      <c r="G318" s="272"/>
      <c r="H318" s="361"/>
      <c r="I318" s="272"/>
      <c r="J318" s="272"/>
      <c r="K318" s="244"/>
    </row>
    <row r="319" spans="1:12" s="8" customFormat="1" ht="17.25" customHeight="1" x14ac:dyDescent="0.4">
      <c r="A319" s="27" t="s">
        <v>522</v>
      </c>
      <c r="B319" s="263">
        <v>5.5</v>
      </c>
      <c r="C319" s="264">
        <v>1</v>
      </c>
      <c r="D319" s="264">
        <v>1</v>
      </c>
      <c r="E319" s="264" t="s">
        <v>54</v>
      </c>
      <c r="F319" s="271"/>
      <c r="G319" s="271"/>
      <c r="H319" s="393">
        <v>2650000</v>
      </c>
      <c r="I319" s="271"/>
      <c r="J319" s="271"/>
      <c r="K319" s="372">
        <v>2650000</v>
      </c>
    </row>
    <row r="320" spans="1:12" s="8" customFormat="1" ht="58.5" x14ac:dyDescent="0.4">
      <c r="A320" s="28" t="s">
        <v>1215</v>
      </c>
      <c r="B320" s="263"/>
      <c r="C320" s="264"/>
      <c r="D320" s="264"/>
      <c r="E320" s="264"/>
      <c r="F320" s="272"/>
      <c r="G320" s="272"/>
      <c r="H320" s="394"/>
      <c r="I320" s="272"/>
      <c r="J320" s="272"/>
      <c r="K320" s="372"/>
    </row>
    <row r="321" spans="1:11" ht="17.25" customHeight="1" x14ac:dyDescent="0.2">
      <c r="A321" s="27" t="s">
        <v>1285</v>
      </c>
      <c r="B321" s="263">
        <v>5.5</v>
      </c>
      <c r="C321" s="264">
        <v>1</v>
      </c>
      <c r="D321" s="264">
        <v>1</v>
      </c>
      <c r="E321" s="264" t="s">
        <v>54</v>
      </c>
      <c r="F321" s="271" t="s">
        <v>11</v>
      </c>
      <c r="G321" s="271" t="s">
        <v>11</v>
      </c>
      <c r="H321" s="360">
        <v>6500000</v>
      </c>
      <c r="I321" s="271" t="s">
        <v>11</v>
      </c>
      <c r="J321" s="271" t="s">
        <v>11</v>
      </c>
      <c r="K321" s="244">
        <v>6500000</v>
      </c>
    </row>
    <row r="322" spans="1:11" ht="58.5" x14ac:dyDescent="0.2">
      <c r="A322" s="28" t="s">
        <v>1011</v>
      </c>
      <c r="B322" s="263"/>
      <c r="C322" s="264"/>
      <c r="D322" s="264"/>
      <c r="E322" s="264"/>
      <c r="F322" s="272"/>
      <c r="G322" s="272"/>
      <c r="H322" s="361"/>
      <c r="I322" s="272"/>
      <c r="J322" s="272"/>
      <c r="K322" s="244"/>
    </row>
    <row r="323" spans="1:11" ht="17.25" customHeight="1" x14ac:dyDescent="0.2">
      <c r="A323" s="27" t="s">
        <v>1521</v>
      </c>
      <c r="B323" s="263">
        <v>5.5</v>
      </c>
      <c r="C323" s="264">
        <v>1</v>
      </c>
      <c r="D323" s="264">
        <v>1</v>
      </c>
      <c r="E323" s="264" t="s">
        <v>54</v>
      </c>
      <c r="F323" s="271" t="s">
        <v>11</v>
      </c>
      <c r="G323" s="271" t="s">
        <v>11</v>
      </c>
      <c r="H323" s="360">
        <v>4630000</v>
      </c>
      <c r="I323" s="271" t="s">
        <v>11</v>
      </c>
      <c r="J323" s="271" t="s">
        <v>11</v>
      </c>
      <c r="K323" s="244">
        <v>4630000</v>
      </c>
    </row>
    <row r="324" spans="1:11" ht="58.5" x14ac:dyDescent="0.2">
      <c r="A324" s="28" t="s">
        <v>605</v>
      </c>
      <c r="B324" s="263"/>
      <c r="C324" s="264"/>
      <c r="D324" s="264"/>
      <c r="E324" s="264"/>
      <c r="F324" s="272"/>
      <c r="G324" s="272"/>
      <c r="H324" s="361"/>
      <c r="I324" s="272"/>
      <c r="J324" s="272"/>
      <c r="K324" s="244"/>
    </row>
    <row r="325" spans="1:11" ht="17.25" customHeight="1" x14ac:dyDescent="0.2">
      <c r="A325" s="27" t="s">
        <v>1522</v>
      </c>
      <c r="B325" s="263">
        <v>5.5</v>
      </c>
      <c r="C325" s="264">
        <v>1</v>
      </c>
      <c r="D325" s="264">
        <v>1</v>
      </c>
      <c r="E325" s="264" t="s">
        <v>54</v>
      </c>
      <c r="F325" s="271" t="s">
        <v>11</v>
      </c>
      <c r="G325" s="271" t="s">
        <v>11</v>
      </c>
      <c r="H325" s="360">
        <v>4400000</v>
      </c>
      <c r="I325" s="271" t="s">
        <v>11</v>
      </c>
      <c r="J325" s="271" t="s">
        <v>11</v>
      </c>
      <c r="K325" s="244">
        <v>4400000</v>
      </c>
    </row>
    <row r="326" spans="1:11" ht="58.5" x14ac:dyDescent="0.2">
      <c r="A326" s="28" t="s">
        <v>1012</v>
      </c>
      <c r="B326" s="263"/>
      <c r="C326" s="264"/>
      <c r="D326" s="264"/>
      <c r="E326" s="264"/>
      <c r="F326" s="272"/>
      <c r="G326" s="272"/>
      <c r="H326" s="361"/>
      <c r="I326" s="272"/>
      <c r="J326" s="272"/>
      <c r="K326" s="244"/>
    </row>
    <row r="327" spans="1:11" ht="17.25" customHeight="1" x14ac:dyDescent="0.2">
      <c r="A327" s="27" t="s">
        <v>1523</v>
      </c>
      <c r="B327" s="263">
        <v>5.5</v>
      </c>
      <c r="C327" s="264">
        <v>1</v>
      </c>
      <c r="D327" s="264">
        <v>1</v>
      </c>
      <c r="E327" s="264" t="s">
        <v>54</v>
      </c>
      <c r="F327" s="271" t="s">
        <v>11</v>
      </c>
      <c r="G327" s="271" t="s">
        <v>11</v>
      </c>
      <c r="H327" s="360">
        <v>3120000</v>
      </c>
      <c r="I327" s="271" t="s">
        <v>11</v>
      </c>
      <c r="J327" s="271" t="s">
        <v>11</v>
      </c>
      <c r="K327" s="244">
        <v>3120000</v>
      </c>
    </row>
    <row r="328" spans="1:11" ht="58.5" x14ac:dyDescent="0.2">
      <c r="A328" s="29" t="s">
        <v>1217</v>
      </c>
      <c r="B328" s="263"/>
      <c r="C328" s="264"/>
      <c r="D328" s="264"/>
      <c r="E328" s="264"/>
      <c r="F328" s="331"/>
      <c r="G328" s="331"/>
      <c r="H328" s="373"/>
      <c r="I328" s="331"/>
      <c r="J328" s="331"/>
      <c r="K328" s="244"/>
    </row>
    <row r="329" spans="1:11" ht="17.25" customHeight="1" x14ac:dyDescent="0.2">
      <c r="A329" s="27" t="s">
        <v>1524</v>
      </c>
      <c r="B329" s="263">
        <v>5.5</v>
      </c>
      <c r="C329" s="264">
        <v>1</v>
      </c>
      <c r="D329" s="264">
        <v>1</v>
      </c>
      <c r="E329" s="264" t="s">
        <v>54</v>
      </c>
      <c r="F329" s="271" t="s">
        <v>11</v>
      </c>
      <c r="G329" s="271" t="s">
        <v>11</v>
      </c>
      <c r="H329" s="360">
        <v>4800000</v>
      </c>
      <c r="I329" s="271" t="s">
        <v>11</v>
      </c>
      <c r="J329" s="271" t="s">
        <v>11</v>
      </c>
      <c r="K329" s="244">
        <v>4800000</v>
      </c>
    </row>
    <row r="330" spans="1:11" ht="58.5" x14ac:dyDescent="0.2">
      <c r="A330" s="29" t="s">
        <v>1216</v>
      </c>
      <c r="B330" s="263"/>
      <c r="C330" s="264"/>
      <c r="D330" s="264"/>
      <c r="E330" s="264"/>
      <c r="F330" s="331"/>
      <c r="G330" s="331"/>
      <c r="H330" s="373"/>
      <c r="I330" s="331"/>
      <c r="J330" s="331"/>
      <c r="K330" s="244"/>
    </row>
    <row r="331" spans="1:11" ht="17.25" customHeight="1" x14ac:dyDescent="0.2">
      <c r="A331" s="27" t="s">
        <v>1525</v>
      </c>
      <c r="B331" s="263">
        <v>5.5</v>
      </c>
      <c r="C331" s="264">
        <v>1</v>
      </c>
      <c r="D331" s="264">
        <v>1</v>
      </c>
      <c r="E331" s="264" t="s">
        <v>54</v>
      </c>
      <c r="F331" s="271" t="s">
        <v>11</v>
      </c>
      <c r="G331" s="271" t="s">
        <v>11</v>
      </c>
      <c r="H331" s="360">
        <v>6700000</v>
      </c>
      <c r="I331" s="271" t="s">
        <v>11</v>
      </c>
      <c r="J331" s="271" t="s">
        <v>11</v>
      </c>
      <c r="K331" s="244">
        <v>6700000</v>
      </c>
    </row>
    <row r="332" spans="1:11" ht="58.5" x14ac:dyDescent="0.2">
      <c r="A332" s="28" t="s">
        <v>524</v>
      </c>
      <c r="B332" s="263"/>
      <c r="C332" s="264"/>
      <c r="D332" s="264"/>
      <c r="E332" s="264"/>
      <c r="F332" s="272"/>
      <c r="G332" s="272"/>
      <c r="H332" s="361"/>
      <c r="I332" s="272"/>
      <c r="J332" s="272"/>
      <c r="K332" s="244"/>
    </row>
    <row r="333" spans="1:11" ht="17.25" customHeight="1" x14ac:dyDescent="0.2">
      <c r="A333" s="27" t="s">
        <v>1526</v>
      </c>
      <c r="B333" s="263">
        <v>5.5</v>
      </c>
      <c r="C333" s="264">
        <v>1</v>
      </c>
      <c r="D333" s="264">
        <v>1</v>
      </c>
      <c r="E333" s="264" t="s">
        <v>54</v>
      </c>
      <c r="F333" s="271" t="s">
        <v>11</v>
      </c>
      <c r="G333" s="271" t="s">
        <v>11</v>
      </c>
      <c r="H333" s="360">
        <v>728000</v>
      </c>
      <c r="I333" s="271" t="s">
        <v>11</v>
      </c>
      <c r="J333" s="271" t="s">
        <v>11</v>
      </c>
      <c r="K333" s="244">
        <v>728000</v>
      </c>
    </row>
    <row r="334" spans="1:11" ht="39" x14ac:dyDescent="0.2">
      <c r="A334" s="29" t="s">
        <v>1646</v>
      </c>
      <c r="B334" s="263"/>
      <c r="C334" s="264"/>
      <c r="D334" s="264"/>
      <c r="E334" s="264"/>
      <c r="F334" s="331"/>
      <c r="G334" s="331"/>
      <c r="H334" s="373"/>
      <c r="I334" s="331"/>
      <c r="J334" s="331"/>
      <c r="K334" s="244"/>
    </row>
    <row r="335" spans="1:11" ht="17.25" customHeight="1" x14ac:dyDescent="0.2">
      <c r="A335" s="27" t="s">
        <v>1527</v>
      </c>
      <c r="B335" s="263">
        <v>5.5</v>
      </c>
      <c r="C335" s="264">
        <v>1</v>
      </c>
      <c r="D335" s="264">
        <v>1</v>
      </c>
      <c r="E335" s="264" t="s">
        <v>54</v>
      </c>
      <c r="F335" s="271" t="s">
        <v>11</v>
      </c>
      <c r="G335" s="271" t="s">
        <v>11</v>
      </c>
      <c r="H335" s="360">
        <v>6930000</v>
      </c>
      <c r="I335" s="271" t="s">
        <v>11</v>
      </c>
      <c r="J335" s="271" t="s">
        <v>11</v>
      </c>
      <c r="K335" s="244">
        <v>6930000</v>
      </c>
    </row>
    <row r="336" spans="1:11" ht="40.5" customHeight="1" x14ac:dyDescent="0.2">
      <c r="A336" s="81" t="s">
        <v>1647</v>
      </c>
      <c r="B336" s="263"/>
      <c r="C336" s="264"/>
      <c r="D336" s="264"/>
      <c r="E336" s="264"/>
      <c r="F336" s="272"/>
      <c r="G336" s="272"/>
      <c r="H336" s="361"/>
      <c r="I336" s="272"/>
      <c r="J336" s="272"/>
      <c r="K336" s="244"/>
    </row>
    <row r="337" spans="1:11" ht="17.25" customHeight="1" x14ac:dyDescent="0.2">
      <c r="A337" s="27" t="s">
        <v>1528</v>
      </c>
      <c r="B337" s="263">
        <v>5.5</v>
      </c>
      <c r="C337" s="264">
        <v>1</v>
      </c>
      <c r="D337" s="264">
        <v>1</v>
      </c>
      <c r="E337" s="264" t="s">
        <v>54</v>
      </c>
      <c r="F337" s="271" t="s">
        <v>11</v>
      </c>
      <c r="G337" s="271" t="s">
        <v>11</v>
      </c>
      <c r="H337" s="360">
        <v>2000000</v>
      </c>
      <c r="I337" s="271" t="s">
        <v>11</v>
      </c>
      <c r="J337" s="271" t="s">
        <v>11</v>
      </c>
      <c r="K337" s="244">
        <v>2000000</v>
      </c>
    </row>
    <row r="338" spans="1:11" ht="39" customHeight="1" x14ac:dyDescent="0.2">
      <c r="A338" s="80" t="s">
        <v>767</v>
      </c>
      <c r="B338" s="263"/>
      <c r="C338" s="264"/>
      <c r="D338" s="264"/>
      <c r="E338" s="264"/>
      <c r="F338" s="272"/>
      <c r="G338" s="272"/>
      <c r="H338" s="361"/>
      <c r="I338" s="272"/>
      <c r="J338" s="272"/>
      <c r="K338" s="244"/>
    </row>
    <row r="339" spans="1:11" s="87" customFormat="1" ht="19.5" x14ac:dyDescent="0.4">
      <c r="A339" s="72" t="s">
        <v>1529</v>
      </c>
      <c r="B339" s="263">
        <v>5.5</v>
      </c>
      <c r="C339" s="225">
        <v>1</v>
      </c>
      <c r="D339" s="225">
        <v>2</v>
      </c>
      <c r="E339" s="264" t="s">
        <v>54</v>
      </c>
      <c r="F339" s="223" t="s">
        <v>11</v>
      </c>
      <c r="G339" s="223" t="s">
        <v>11</v>
      </c>
      <c r="H339" s="222">
        <v>1994000</v>
      </c>
      <c r="I339" s="223" t="s">
        <v>11</v>
      </c>
      <c r="J339" s="223" t="s">
        <v>11</v>
      </c>
      <c r="K339" s="224">
        <v>1994000</v>
      </c>
    </row>
    <row r="340" spans="1:11" s="87" customFormat="1" ht="54" customHeight="1" x14ac:dyDescent="0.4">
      <c r="A340" s="80" t="s">
        <v>768</v>
      </c>
      <c r="B340" s="263"/>
      <c r="C340" s="225"/>
      <c r="D340" s="225"/>
      <c r="E340" s="264"/>
      <c r="F340" s="223"/>
      <c r="G340" s="223"/>
      <c r="H340" s="222"/>
      <c r="I340" s="223"/>
      <c r="J340" s="223"/>
      <c r="K340" s="224"/>
    </row>
    <row r="341" spans="1:11" s="87" customFormat="1" ht="19.5" x14ac:dyDescent="0.4">
      <c r="A341" s="72" t="s">
        <v>1530</v>
      </c>
      <c r="B341" s="263">
        <v>5.5</v>
      </c>
      <c r="C341" s="225">
        <v>1</v>
      </c>
      <c r="D341" s="225">
        <v>2</v>
      </c>
      <c r="E341" s="264" t="s">
        <v>54</v>
      </c>
      <c r="F341" s="223" t="s">
        <v>11</v>
      </c>
      <c r="G341" s="223" t="s">
        <v>11</v>
      </c>
      <c r="H341" s="222">
        <v>500000</v>
      </c>
      <c r="I341" s="223" t="s">
        <v>11</v>
      </c>
      <c r="J341" s="223" t="s">
        <v>11</v>
      </c>
      <c r="K341" s="224">
        <v>500000</v>
      </c>
    </row>
    <row r="342" spans="1:11" s="87" customFormat="1" ht="58.5" x14ac:dyDescent="0.4">
      <c r="A342" s="92" t="s">
        <v>769</v>
      </c>
      <c r="B342" s="263"/>
      <c r="C342" s="225"/>
      <c r="D342" s="225"/>
      <c r="E342" s="264"/>
      <c r="F342" s="223"/>
      <c r="G342" s="223"/>
      <c r="H342" s="222"/>
      <c r="I342" s="223"/>
      <c r="J342" s="223"/>
      <c r="K342" s="224"/>
    </row>
    <row r="343" spans="1:11" s="87" customFormat="1" ht="19.5" x14ac:dyDescent="0.4">
      <c r="A343" s="72" t="s">
        <v>1531</v>
      </c>
      <c r="B343" s="263">
        <v>5.5</v>
      </c>
      <c r="C343" s="225">
        <v>1</v>
      </c>
      <c r="D343" s="225">
        <v>2</v>
      </c>
      <c r="E343" s="264" t="s">
        <v>54</v>
      </c>
      <c r="F343" s="223" t="s">
        <v>11</v>
      </c>
      <c r="G343" s="223" t="s">
        <v>11</v>
      </c>
      <c r="H343" s="222">
        <v>500000</v>
      </c>
      <c r="I343" s="223" t="s">
        <v>11</v>
      </c>
      <c r="J343" s="223" t="s">
        <v>11</v>
      </c>
      <c r="K343" s="224">
        <v>500000</v>
      </c>
    </row>
    <row r="344" spans="1:11" s="87" customFormat="1" ht="58.5" x14ac:dyDescent="0.4">
      <c r="A344" s="80" t="s">
        <v>770</v>
      </c>
      <c r="B344" s="263"/>
      <c r="C344" s="225"/>
      <c r="D344" s="225"/>
      <c r="E344" s="264"/>
      <c r="F344" s="223"/>
      <c r="G344" s="223"/>
      <c r="H344" s="222"/>
      <c r="I344" s="223"/>
      <c r="J344" s="223"/>
      <c r="K344" s="224"/>
    </row>
    <row r="345" spans="1:11" s="87" customFormat="1" ht="19.5" x14ac:dyDescent="0.4">
      <c r="A345" s="72" t="s">
        <v>1532</v>
      </c>
      <c r="B345" s="263">
        <v>5.5</v>
      </c>
      <c r="C345" s="225">
        <v>1</v>
      </c>
      <c r="D345" s="225">
        <v>2</v>
      </c>
      <c r="E345" s="264" t="s">
        <v>54</v>
      </c>
      <c r="F345" s="223" t="s">
        <v>11</v>
      </c>
      <c r="G345" s="223" t="s">
        <v>11</v>
      </c>
      <c r="H345" s="222">
        <v>500000</v>
      </c>
      <c r="I345" s="223" t="s">
        <v>11</v>
      </c>
      <c r="J345" s="223" t="s">
        <v>11</v>
      </c>
      <c r="K345" s="224">
        <v>500000</v>
      </c>
    </row>
    <row r="346" spans="1:11" s="87" customFormat="1" ht="58.5" x14ac:dyDescent="0.4">
      <c r="A346" s="92" t="s">
        <v>771</v>
      </c>
      <c r="B346" s="263"/>
      <c r="C346" s="225"/>
      <c r="D346" s="225"/>
      <c r="E346" s="264"/>
      <c r="F346" s="223"/>
      <c r="G346" s="223"/>
      <c r="H346" s="222"/>
      <c r="I346" s="223"/>
      <c r="J346" s="223"/>
      <c r="K346" s="224"/>
    </row>
    <row r="347" spans="1:11" s="87" customFormat="1" ht="19.5" x14ac:dyDescent="0.4">
      <c r="A347" s="72" t="s">
        <v>1533</v>
      </c>
      <c r="B347" s="263">
        <v>5.5</v>
      </c>
      <c r="C347" s="225">
        <v>1</v>
      </c>
      <c r="D347" s="225">
        <v>2</v>
      </c>
      <c r="E347" s="264" t="s">
        <v>54</v>
      </c>
      <c r="F347" s="223" t="s">
        <v>11</v>
      </c>
      <c r="G347" s="223" t="s">
        <v>11</v>
      </c>
      <c r="H347" s="222">
        <v>500000</v>
      </c>
      <c r="I347" s="223" t="s">
        <v>11</v>
      </c>
      <c r="J347" s="223" t="s">
        <v>11</v>
      </c>
      <c r="K347" s="224">
        <v>500000</v>
      </c>
    </row>
    <row r="348" spans="1:11" s="87" customFormat="1" ht="58.5" x14ac:dyDescent="0.4">
      <c r="A348" s="80" t="s">
        <v>773</v>
      </c>
      <c r="B348" s="263"/>
      <c r="C348" s="225"/>
      <c r="D348" s="225"/>
      <c r="E348" s="264"/>
      <c r="F348" s="223"/>
      <c r="G348" s="223"/>
      <c r="H348" s="222"/>
      <c r="I348" s="223"/>
      <c r="J348" s="223"/>
      <c r="K348" s="224"/>
    </row>
    <row r="349" spans="1:11" s="87" customFormat="1" ht="19.5" x14ac:dyDescent="0.4">
      <c r="A349" s="72" t="s">
        <v>1534</v>
      </c>
      <c r="B349" s="263">
        <v>5.5</v>
      </c>
      <c r="C349" s="225">
        <v>1</v>
      </c>
      <c r="D349" s="225">
        <v>2</v>
      </c>
      <c r="E349" s="264" t="s">
        <v>54</v>
      </c>
      <c r="F349" s="223" t="s">
        <v>11</v>
      </c>
      <c r="G349" s="223" t="s">
        <v>11</v>
      </c>
      <c r="H349" s="222">
        <v>500000</v>
      </c>
      <c r="I349" s="223" t="s">
        <v>11</v>
      </c>
      <c r="J349" s="223" t="s">
        <v>11</v>
      </c>
      <c r="K349" s="224">
        <v>500000</v>
      </c>
    </row>
    <row r="350" spans="1:11" s="87" customFormat="1" ht="58.5" x14ac:dyDescent="0.4">
      <c r="A350" s="92" t="s">
        <v>772</v>
      </c>
      <c r="B350" s="263"/>
      <c r="C350" s="225"/>
      <c r="D350" s="225"/>
      <c r="E350" s="264"/>
      <c r="F350" s="223"/>
      <c r="G350" s="223"/>
      <c r="H350" s="222"/>
      <c r="I350" s="223"/>
      <c r="J350" s="223"/>
      <c r="K350" s="224"/>
    </row>
    <row r="351" spans="1:11" s="87" customFormat="1" ht="19.5" x14ac:dyDescent="0.4">
      <c r="A351" s="72" t="s">
        <v>1535</v>
      </c>
      <c r="B351" s="263">
        <v>5.5</v>
      </c>
      <c r="C351" s="225">
        <v>1</v>
      </c>
      <c r="D351" s="225">
        <v>2</v>
      </c>
      <c r="E351" s="264" t="s">
        <v>54</v>
      </c>
      <c r="F351" s="223" t="s">
        <v>11</v>
      </c>
      <c r="G351" s="223" t="s">
        <v>11</v>
      </c>
      <c r="H351" s="222">
        <v>500000</v>
      </c>
      <c r="I351" s="223" t="s">
        <v>11</v>
      </c>
      <c r="J351" s="223" t="s">
        <v>11</v>
      </c>
      <c r="K351" s="224">
        <v>500000</v>
      </c>
    </row>
    <row r="352" spans="1:11" s="87" customFormat="1" ht="58.5" x14ac:dyDescent="0.4">
      <c r="A352" s="80" t="s">
        <v>1648</v>
      </c>
      <c r="B352" s="263"/>
      <c r="C352" s="225"/>
      <c r="D352" s="225"/>
      <c r="E352" s="264"/>
      <c r="F352" s="223"/>
      <c r="G352" s="223"/>
      <c r="H352" s="222"/>
      <c r="I352" s="223"/>
      <c r="J352" s="223"/>
      <c r="K352" s="224"/>
    </row>
    <row r="353" spans="1:11" s="87" customFormat="1" ht="19.5" x14ac:dyDescent="0.4">
      <c r="A353" s="72" t="s">
        <v>1536</v>
      </c>
      <c r="B353" s="263">
        <v>5.5</v>
      </c>
      <c r="C353" s="225">
        <v>1</v>
      </c>
      <c r="D353" s="225">
        <v>2</v>
      </c>
      <c r="E353" s="264" t="s">
        <v>54</v>
      </c>
      <c r="F353" s="223" t="s">
        <v>11</v>
      </c>
      <c r="G353" s="223" t="s">
        <v>11</v>
      </c>
      <c r="H353" s="222">
        <v>500000</v>
      </c>
      <c r="I353" s="223" t="s">
        <v>11</v>
      </c>
      <c r="J353" s="223" t="s">
        <v>11</v>
      </c>
      <c r="K353" s="224">
        <v>500000</v>
      </c>
    </row>
    <row r="354" spans="1:11" s="87" customFormat="1" ht="58.5" x14ac:dyDescent="0.4">
      <c r="A354" s="92" t="s">
        <v>775</v>
      </c>
      <c r="B354" s="263"/>
      <c r="C354" s="225"/>
      <c r="D354" s="225"/>
      <c r="E354" s="264"/>
      <c r="F354" s="223"/>
      <c r="G354" s="223"/>
      <c r="H354" s="222"/>
      <c r="I354" s="223"/>
      <c r="J354" s="223"/>
      <c r="K354" s="224"/>
    </row>
    <row r="355" spans="1:11" s="87" customFormat="1" ht="19.5" x14ac:dyDescent="0.4">
      <c r="A355" s="72" t="s">
        <v>1537</v>
      </c>
      <c r="B355" s="263">
        <v>5.5</v>
      </c>
      <c r="C355" s="225">
        <v>1</v>
      </c>
      <c r="D355" s="225">
        <v>2</v>
      </c>
      <c r="E355" s="264" t="s">
        <v>54</v>
      </c>
      <c r="F355" s="223" t="s">
        <v>11</v>
      </c>
      <c r="G355" s="223" t="s">
        <v>11</v>
      </c>
      <c r="H355" s="222">
        <v>500000</v>
      </c>
      <c r="I355" s="223" t="s">
        <v>11</v>
      </c>
      <c r="J355" s="223" t="s">
        <v>11</v>
      </c>
      <c r="K355" s="224">
        <v>500000</v>
      </c>
    </row>
    <row r="356" spans="1:11" s="87" customFormat="1" ht="58.5" x14ac:dyDescent="0.4">
      <c r="A356" s="80" t="s">
        <v>774</v>
      </c>
      <c r="B356" s="263"/>
      <c r="C356" s="225"/>
      <c r="D356" s="225"/>
      <c r="E356" s="264"/>
      <c r="F356" s="223"/>
      <c r="G356" s="223"/>
      <c r="H356" s="222"/>
      <c r="I356" s="223"/>
      <c r="J356" s="223"/>
      <c r="K356" s="224"/>
    </row>
    <row r="357" spans="1:11" s="87" customFormat="1" ht="19.5" x14ac:dyDescent="0.4">
      <c r="A357" s="72" t="s">
        <v>1538</v>
      </c>
      <c r="B357" s="263">
        <v>5.5</v>
      </c>
      <c r="C357" s="225">
        <v>1</v>
      </c>
      <c r="D357" s="225">
        <v>2</v>
      </c>
      <c r="E357" s="264" t="s">
        <v>54</v>
      </c>
      <c r="F357" s="223" t="s">
        <v>11</v>
      </c>
      <c r="G357" s="223" t="s">
        <v>11</v>
      </c>
      <c r="H357" s="222">
        <v>500000</v>
      </c>
      <c r="I357" s="223" t="s">
        <v>11</v>
      </c>
      <c r="J357" s="223" t="s">
        <v>11</v>
      </c>
      <c r="K357" s="224">
        <v>500000</v>
      </c>
    </row>
    <row r="358" spans="1:11" s="87" customFormat="1" ht="58.5" x14ac:dyDescent="0.4">
      <c r="A358" s="92" t="s">
        <v>776</v>
      </c>
      <c r="B358" s="263"/>
      <c r="C358" s="225"/>
      <c r="D358" s="225"/>
      <c r="E358" s="264"/>
      <c r="F358" s="223"/>
      <c r="G358" s="223"/>
      <c r="H358" s="222"/>
      <c r="I358" s="223"/>
      <c r="J358" s="223"/>
      <c r="K358" s="224"/>
    </row>
    <row r="359" spans="1:11" s="87" customFormat="1" ht="19.5" x14ac:dyDescent="0.4">
      <c r="A359" s="72" t="s">
        <v>1539</v>
      </c>
      <c r="B359" s="263">
        <v>5.5</v>
      </c>
      <c r="C359" s="225">
        <v>1</v>
      </c>
      <c r="D359" s="225">
        <v>2</v>
      </c>
      <c r="E359" s="264" t="s">
        <v>54</v>
      </c>
      <c r="F359" s="223" t="s">
        <v>11</v>
      </c>
      <c r="G359" s="223" t="s">
        <v>11</v>
      </c>
      <c r="H359" s="222">
        <v>690000</v>
      </c>
      <c r="I359" s="223" t="s">
        <v>11</v>
      </c>
      <c r="J359" s="223" t="s">
        <v>11</v>
      </c>
      <c r="K359" s="224">
        <v>690000</v>
      </c>
    </row>
    <row r="360" spans="1:11" s="87" customFormat="1" ht="58.5" x14ac:dyDescent="0.4">
      <c r="A360" s="92" t="s">
        <v>777</v>
      </c>
      <c r="B360" s="263"/>
      <c r="C360" s="225"/>
      <c r="D360" s="225"/>
      <c r="E360" s="264"/>
      <c r="F360" s="223"/>
      <c r="G360" s="223"/>
      <c r="H360" s="222"/>
      <c r="I360" s="223"/>
      <c r="J360" s="223"/>
      <c r="K360" s="224"/>
    </row>
    <row r="361" spans="1:11" s="87" customFormat="1" ht="19.5" x14ac:dyDescent="0.4">
      <c r="A361" s="72" t="s">
        <v>1540</v>
      </c>
      <c r="B361" s="263">
        <v>5.5</v>
      </c>
      <c r="C361" s="225">
        <v>1</v>
      </c>
      <c r="D361" s="225">
        <v>2</v>
      </c>
      <c r="E361" s="264" t="s">
        <v>54</v>
      </c>
      <c r="F361" s="223" t="s">
        <v>11</v>
      </c>
      <c r="G361" s="223" t="s">
        <v>11</v>
      </c>
      <c r="H361" s="222">
        <v>3619000</v>
      </c>
      <c r="I361" s="223" t="s">
        <v>11</v>
      </c>
      <c r="J361" s="223" t="s">
        <v>11</v>
      </c>
      <c r="K361" s="224">
        <v>3619000</v>
      </c>
    </row>
    <row r="362" spans="1:11" s="87" customFormat="1" ht="39" customHeight="1" x14ac:dyDescent="0.4">
      <c r="A362" s="80" t="s">
        <v>778</v>
      </c>
      <c r="B362" s="263"/>
      <c r="C362" s="225"/>
      <c r="D362" s="225"/>
      <c r="E362" s="264"/>
      <c r="F362" s="223"/>
      <c r="G362" s="223"/>
      <c r="H362" s="222"/>
      <c r="I362" s="223"/>
      <c r="J362" s="223"/>
      <c r="K362" s="224"/>
    </row>
    <row r="363" spans="1:11" s="87" customFormat="1" ht="19.5" x14ac:dyDescent="0.4">
      <c r="A363" s="72" t="s">
        <v>1541</v>
      </c>
      <c r="B363" s="263">
        <v>5.5</v>
      </c>
      <c r="C363" s="225">
        <v>1</v>
      </c>
      <c r="D363" s="225">
        <v>2</v>
      </c>
      <c r="E363" s="264" t="s">
        <v>54</v>
      </c>
      <c r="F363" s="223" t="s">
        <v>11</v>
      </c>
      <c r="G363" s="223" t="s">
        <v>11</v>
      </c>
      <c r="H363" s="222">
        <v>4950000</v>
      </c>
      <c r="I363" s="223" t="s">
        <v>11</v>
      </c>
      <c r="J363" s="223" t="s">
        <v>11</v>
      </c>
      <c r="K363" s="224">
        <v>4950000</v>
      </c>
    </row>
    <row r="364" spans="1:11" s="87" customFormat="1" ht="58.5" x14ac:dyDescent="0.4">
      <c r="A364" s="89" t="s">
        <v>779</v>
      </c>
      <c r="B364" s="263"/>
      <c r="C364" s="225"/>
      <c r="D364" s="225"/>
      <c r="E364" s="264"/>
      <c r="F364" s="223"/>
      <c r="G364" s="223"/>
      <c r="H364" s="222"/>
      <c r="I364" s="223"/>
      <c r="J364" s="223"/>
      <c r="K364" s="224"/>
    </row>
    <row r="365" spans="1:11" s="87" customFormat="1" ht="19.5" x14ac:dyDescent="0.4">
      <c r="A365" s="72" t="s">
        <v>1542</v>
      </c>
      <c r="B365" s="263">
        <v>5.5</v>
      </c>
      <c r="C365" s="225">
        <v>1</v>
      </c>
      <c r="D365" s="225">
        <v>2</v>
      </c>
      <c r="E365" s="264" t="s">
        <v>54</v>
      </c>
      <c r="F365" s="223" t="s">
        <v>11</v>
      </c>
      <c r="G365" s="223" t="s">
        <v>11</v>
      </c>
      <c r="H365" s="222">
        <v>2500000</v>
      </c>
      <c r="I365" s="223" t="s">
        <v>11</v>
      </c>
      <c r="J365" s="223" t="s">
        <v>11</v>
      </c>
      <c r="K365" s="224">
        <v>2500000</v>
      </c>
    </row>
    <row r="366" spans="1:11" s="87" customFormat="1" ht="58.5" x14ac:dyDescent="0.4">
      <c r="A366" s="81" t="s">
        <v>780</v>
      </c>
      <c r="B366" s="263"/>
      <c r="C366" s="225"/>
      <c r="D366" s="225"/>
      <c r="E366" s="264"/>
      <c r="F366" s="223"/>
      <c r="G366" s="223"/>
      <c r="H366" s="222"/>
      <c r="I366" s="223"/>
      <c r="J366" s="223"/>
      <c r="K366" s="224"/>
    </row>
    <row r="367" spans="1:11" s="87" customFormat="1" ht="19.5" x14ac:dyDescent="0.4">
      <c r="A367" s="72" t="s">
        <v>1543</v>
      </c>
      <c r="B367" s="263">
        <v>5.5</v>
      </c>
      <c r="C367" s="225">
        <v>1</v>
      </c>
      <c r="D367" s="225">
        <v>2</v>
      </c>
      <c r="E367" s="264" t="s">
        <v>54</v>
      </c>
      <c r="F367" s="223" t="s">
        <v>11</v>
      </c>
      <c r="G367" s="223" t="s">
        <v>11</v>
      </c>
      <c r="H367" s="222">
        <v>3997000</v>
      </c>
      <c r="I367" s="223" t="s">
        <v>11</v>
      </c>
      <c r="J367" s="223" t="s">
        <v>11</v>
      </c>
      <c r="K367" s="224">
        <v>3997000</v>
      </c>
    </row>
    <row r="368" spans="1:11" s="87" customFormat="1" ht="58.5" x14ac:dyDescent="0.4">
      <c r="A368" s="92" t="s">
        <v>781</v>
      </c>
      <c r="B368" s="263"/>
      <c r="C368" s="225"/>
      <c r="D368" s="225"/>
      <c r="E368" s="264"/>
      <c r="F368" s="223"/>
      <c r="G368" s="223"/>
      <c r="H368" s="222"/>
      <c r="I368" s="223"/>
      <c r="J368" s="223"/>
      <c r="K368" s="224"/>
    </row>
    <row r="369" spans="1:11" s="87" customFormat="1" ht="19.5" x14ac:dyDescent="0.4">
      <c r="A369" s="72" t="s">
        <v>1544</v>
      </c>
      <c r="B369" s="263">
        <v>5.5</v>
      </c>
      <c r="C369" s="225">
        <v>1</v>
      </c>
      <c r="D369" s="225">
        <v>2</v>
      </c>
      <c r="E369" s="264" t="s">
        <v>54</v>
      </c>
      <c r="F369" s="223" t="s">
        <v>11</v>
      </c>
      <c r="G369" s="223" t="s">
        <v>11</v>
      </c>
      <c r="H369" s="222">
        <v>2429000</v>
      </c>
      <c r="I369" s="223" t="s">
        <v>11</v>
      </c>
      <c r="J369" s="223" t="s">
        <v>11</v>
      </c>
      <c r="K369" s="224">
        <v>2429000</v>
      </c>
    </row>
    <row r="370" spans="1:11" s="87" customFormat="1" ht="39" x14ac:dyDescent="0.4">
      <c r="A370" s="80" t="s">
        <v>782</v>
      </c>
      <c r="B370" s="263"/>
      <c r="C370" s="225"/>
      <c r="D370" s="225"/>
      <c r="E370" s="264"/>
      <c r="F370" s="223"/>
      <c r="G370" s="223"/>
      <c r="H370" s="222"/>
      <c r="I370" s="223"/>
      <c r="J370" s="223"/>
      <c r="K370" s="224"/>
    </row>
    <row r="371" spans="1:11" s="87" customFormat="1" ht="19.5" x14ac:dyDescent="0.4">
      <c r="A371" s="72" t="s">
        <v>1545</v>
      </c>
      <c r="B371" s="263">
        <v>5.5</v>
      </c>
      <c r="C371" s="225">
        <v>1</v>
      </c>
      <c r="D371" s="225">
        <v>2</v>
      </c>
      <c r="E371" s="264" t="s">
        <v>54</v>
      </c>
      <c r="F371" s="223" t="s">
        <v>11</v>
      </c>
      <c r="G371" s="223" t="s">
        <v>11</v>
      </c>
      <c r="H371" s="222">
        <v>500000</v>
      </c>
      <c r="I371" s="223" t="s">
        <v>11</v>
      </c>
      <c r="J371" s="223" t="s">
        <v>11</v>
      </c>
      <c r="K371" s="224">
        <v>500000</v>
      </c>
    </row>
    <row r="372" spans="1:11" s="87" customFormat="1" ht="58.5" x14ac:dyDescent="0.4">
      <c r="A372" s="92" t="s">
        <v>1649</v>
      </c>
      <c r="B372" s="263"/>
      <c r="C372" s="225"/>
      <c r="D372" s="225"/>
      <c r="E372" s="264"/>
      <c r="F372" s="223"/>
      <c r="G372" s="223"/>
      <c r="H372" s="222"/>
      <c r="I372" s="223"/>
      <c r="J372" s="223"/>
      <c r="K372" s="224"/>
    </row>
    <row r="373" spans="1:11" s="87" customFormat="1" ht="19.5" x14ac:dyDescent="0.4">
      <c r="A373" s="72" t="s">
        <v>1546</v>
      </c>
      <c r="B373" s="263">
        <v>5.5</v>
      </c>
      <c r="C373" s="225">
        <v>1</v>
      </c>
      <c r="D373" s="225">
        <v>2</v>
      </c>
      <c r="E373" s="264" t="s">
        <v>54</v>
      </c>
      <c r="F373" s="223" t="s">
        <v>11</v>
      </c>
      <c r="G373" s="223" t="s">
        <v>11</v>
      </c>
      <c r="H373" s="222">
        <v>480000</v>
      </c>
      <c r="I373" s="223" t="s">
        <v>11</v>
      </c>
      <c r="J373" s="223" t="s">
        <v>11</v>
      </c>
      <c r="K373" s="224">
        <v>480000</v>
      </c>
    </row>
    <row r="374" spans="1:11" s="87" customFormat="1" ht="58.5" x14ac:dyDescent="0.4">
      <c r="A374" s="80" t="s">
        <v>783</v>
      </c>
      <c r="B374" s="263"/>
      <c r="C374" s="225"/>
      <c r="D374" s="225"/>
      <c r="E374" s="264"/>
      <c r="F374" s="223"/>
      <c r="G374" s="223"/>
      <c r="H374" s="222"/>
      <c r="I374" s="223"/>
      <c r="J374" s="223"/>
      <c r="K374" s="224"/>
    </row>
    <row r="375" spans="1:11" s="87" customFormat="1" ht="19.5" x14ac:dyDescent="0.4">
      <c r="A375" s="72" t="s">
        <v>1547</v>
      </c>
      <c r="B375" s="263">
        <v>5.5</v>
      </c>
      <c r="C375" s="225">
        <v>1</v>
      </c>
      <c r="D375" s="225">
        <v>2</v>
      </c>
      <c r="E375" s="264" t="s">
        <v>54</v>
      </c>
      <c r="F375" s="223" t="s">
        <v>11</v>
      </c>
      <c r="G375" s="223" t="s">
        <v>11</v>
      </c>
      <c r="H375" s="222">
        <v>576400</v>
      </c>
      <c r="I375" s="223" t="s">
        <v>11</v>
      </c>
      <c r="J375" s="223" t="s">
        <v>11</v>
      </c>
      <c r="K375" s="224">
        <v>576400</v>
      </c>
    </row>
    <row r="376" spans="1:11" s="87" customFormat="1" ht="58.5" x14ac:dyDescent="0.4">
      <c r="A376" s="92" t="s">
        <v>784</v>
      </c>
      <c r="B376" s="263"/>
      <c r="C376" s="225"/>
      <c r="D376" s="225"/>
      <c r="E376" s="264"/>
      <c r="F376" s="223"/>
      <c r="G376" s="223"/>
      <c r="H376" s="222"/>
      <c r="I376" s="223"/>
      <c r="J376" s="223"/>
      <c r="K376" s="224"/>
    </row>
    <row r="377" spans="1:11" s="87" customFormat="1" ht="19.5" x14ac:dyDescent="0.4">
      <c r="A377" s="72" t="s">
        <v>1548</v>
      </c>
      <c r="B377" s="263">
        <v>5.5</v>
      </c>
      <c r="C377" s="225">
        <v>1</v>
      </c>
      <c r="D377" s="225">
        <v>2</v>
      </c>
      <c r="E377" s="264" t="s">
        <v>54</v>
      </c>
      <c r="F377" s="223" t="s">
        <v>11</v>
      </c>
      <c r="G377" s="223" t="s">
        <v>11</v>
      </c>
      <c r="H377" s="222">
        <v>932000</v>
      </c>
      <c r="I377" s="223" t="s">
        <v>11</v>
      </c>
      <c r="J377" s="223" t="s">
        <v>11</v>
      </c>
      <c r="K377" s="224">
        <v>932000</v>
      </c>
    </row>
    <row r="378" spans="1:11" s="87" customFormat="1" ht="58.5" x14ac:dyDescent="0.4">
      <c r="A378" s="80" t="s">
        <v>785</v>
      </c>
      <c r="B378" s="263"/>
      <c r="C378" s="225"/>
      <c r="D378" s="225"/>
      <c r="E378" s="264"/>
      <c r="F378" s="223"/>
      <c r="G378" s="223"/>
      <c r="H378" s="222"/>
      <c r="I378" s="223"/>
      <c r="J378" s="223"/>
      <c r="K378" s="224"/>
    </row>
    <row r="379" spans="1:11" s="87" customFormat="1" ht="19.5" x14ac:dyDescent="0.4">
      <c r="A379" s="72" t="s">
        <v>1549</v>
      </c>
      <c r="B379" s="263">
        <v>5.5</v>
      </c>
      <c r="C379" s="225">
        <v>1</v>
      </c>
      <c r="D379" s="225">
        <v>2</v>
      </c>
      <c r="E379" s="264" t="s">
        <v>54</v>
      </c>
      <c r="F379" s="223" t="s">
        <v>11</v>
      </c>
      <c r="G379" s="223" t="s">
        <v>11</v>
      </c>
      <c r="H379" s="222">
        <v>1238500</v>
      </c>
      <c r="I379" s="223" t="s">
        <v>11</v>
      </c>
      <c r="J379" s="223" t="s">
        <v>11</v>
      </c>
      <c r="K379" s="224">
        <v>1238500</v>
      </c>
    </row>
    <row r="380" spans="1:11" s="87" customFormat="1" ht="58.5" x14ac:dyDescent="0.4">
      <c r="A380" s="92" t="s">
        <v>786</v>
      </c>
      <c r="B380" s="263"/>
      <c r="C380" s="225"/>
      <c r="D380" s="225"/>
      <c r="E380" s="264"/>
      <c r="F380" s="223"/>
      <c r="G380" s="223"/>
      <c r="H380" s="222"/>
      <c r="I380" s="223"/>
      <c r="J380" s="223"/>
      <c r="K380" s="224"/>
    </row>
    <row r="381" spans="1:11" s="87" customFormat="1" ht="19.5" x14ac:dyDescent="0.4">
      <c r="A381" s="72" t="s">
        <v>1550</v>
      </c>
      <c r="B381" s="263">
        <v>5.5</v>
      </c>
      <c r="C381" s="225">
        <v>1</v>
      </c>
      <c r="D381" s="225">
        <v>2</v>
      </c>
      <c r="E381" s="264" t="s">
        <v>54</v>
      </c>
      <c r="F381" s="223" t="s">
        <v>11</v>
      </c>
      <c r="G381" s="223" t="s">
        <v>11</v>
      </c>
      <c r="H381" s="222">
        <v>672000</v>
      </c>
      <c r="I381" s="223" t="s">
        <v>11</v>
      </c>
      <c r="J381" s="223" t="s">
        <v>11</v>
      </c>
      <c r="K381" s="224">
        <v>672000</v>
      </c>
    </row>
    <row r="382" spans="1:11" s="87" customFormat="1" ht="58.5" customHeight="1" x14ac:dyDescent="0.4">
      <c r="A382" s="93" t="s">
        <v>787</v>
      </c>
      <c r="B382" s="263"/>
      <c r="C382" s="225"/>
      <c r="D382" s="225"/>
      <c r="E382" s="264"/>
      <c r="F382" s="223"/>
      <c r="G382" s="223"/>
      <c r="H382" s="222"/>
      <c r="I382" s="223"/>
      <c r="J382" s="223"/>
      <c r="K382" s="224"/>
    </row>
    <row r="383" spans="1:11" s="87" customFormat="1" ht="19.5" x14ac:dyDescent="0.4">
      <c r="A383" s="72" t="s">
        <v>1551</v>
      </c>
      <c r="B383" s="263">
        <v>5.5</v>
      </c>
      <c r="C383" s="225">
        <v>1</v>
      </c>
      <c r="D383" s="225">
        <v>2</v>
      </c>
      <c r="E383" s="264" t="s">
        <v>54</v>
      </c>
      <c r="F383" s="223" t="s">
        <v>11</v>
      </c>
      <c r="G383" s="223" t="s">
        <v>11</v>
      </c>
      <c r="H383" s="222">
        <v>448000</v>
      </c>
      <c r="I383" s="223" t="s">
        <v>11</v>
      </c>
      <c r="J383" s="223" t="s">
        <v>11</v>
      </c>
      <c r="K383" s="224">
        <v>448000</v>
      </c>
    </row>
    <row r="384" spans="1:11" s="87" customFormat="1" ht="78" x14ac:dyDescent="0.4">
      <c r="A384" s="92" t="s">
        <v>788</v>
      </c>
      <c r="B384" s="263"/>
      <c r="C384" s="225"/>
      <c r="D384" s="225"/>
      <c r="E384" s="264"/>
      <c r="F384" s="223"/>
      <c r="G384" s="223"/>
      <c r="H384" s="222"/>
      <c r="I384" s="223"/>
      <c r="J384" s="223"/>
      <c r="K384" s="224"/>
    </row>
    <row r="385" spans="1:11" s="87" customFormat="1" ht="19.5" x14ac:dyDescent="0.4">
      <c r="A385" s="72" t="s">
        <v>1552</v>
      </c>
      <c r="B385" s="263">
        <v>5.5</v>
      </c>
      <c r="C385" s="225">
        <v>1</v>
      </c>
      <c r="D385" s="225">
        <v>2</v>
      </c>
      <c r="E385" s="264" t="s">
        <v>54</v>
      </c>
      <c r="F385" s="223" t="s">
        <v>11</v>
      </c>
      <c r="G385" s="223" t="s">
        <v>11</v>
      </c>
      <c r="H385" s="222">
        <v>672000</v>
      </c>
      <c r="I385" s="223" t="s">
        <v>11</v>
      </c>
      <c r="J385" s="223" t="s">
        <v>11</v>
      </c>
      <c r="K385" s="224">
        <v>672000</v>
      </c>
    </row>
    <row r="386" spans="1:11" s="87" customFormat="1" ht="78" x14ac:dyDescent="0.4">
      <c r="A386" s="80" t="s">
        <v>789</v>
      </c>
      <c r="B386" s="263"/>
      <c r="C386" s="225"/>
      <c r="D386" s="225"/>
      <c r="E386" s="264"/>
      <c r="F386" s="223"/>
      <c r="G386" s="223"/>
      <c r="H386" s="222"/>
      <c r="I386" s="223"/>
      <c r="J386" s="223"/>
      <c r="K386" s="224"/>
    </row>
    <row r="387" spans="1:11" s="87" customFormat="1" ht="19.5" x14ac:dyDescent="0.4">
      <c r="A387" s="72" t="s">
        <v>1553</v>
      </c>
      <c r="B387" s="263">
        <v>5.5</v>
      </c>
      <c r="C387" s="225">
        <v>1</v>
      </c>
      <c r="D387" s="225">
        <v>2</v>
      </c>
      <c r="E387" s="264" t="s">
        <v>54</v>
      </c>
      <c r="F387" s="223" t="s">
        <v>11</v>
      </c>
      <c r="G387" s="223" t="s">
        <v>11</v>
      </c>
      <c r="H387" s="222">
        <v>1985000</v>
      </c>
      <c r="I387" s="223" t="s">
        <v>11</v>
      </c>
      <c r="J387" s="223" t="s">
        <v>11</v>
      </c>
      <c r="K387" s="224">
        <v>1985000</v>
      </c>
    </row>
    <row r="388" spans="1:11" s="87" customFormat="1" ht="39" x14ac:dyDescent="0.4">
      <c r="A388" s="80" t="s">
        <v>790</v>
      </c>
      <c r="B388" s="263"/>
      <c r="C388" s="225"/>
      <c r="D388" s="225"/>
      <c r="E388" s="264"/>
      <c r="F388" s="223"/>
      <c r="G388" s="223"/>
      <c r="H388" s="222"/>
      <c r="I388" s="223"/>
      <c r="J388" s="223"/>
      <c r="K388" s="224"/>
    </row>
    <row r="389" spans="1:11" s="87" customFormat="1" ht="19.5" x14ac:dyDescent="0.4">
      <c r="A389" s="72" t="s">
        <v>1554</v>
      </c>
      <c r="B389" s="263">
        <v>5.5</v>
      </c>
      <c r="C389" s="225">
        <v>1</v>
      </c>
      <c r="D389" s="225">
        <v>2</v>
      </c>
      <c r="E389" s="264" t="s">
        <v>54</v>
      </c>
      <c r="F389" s="223" t="s">
        <v>11</v>
      </c>
      <c r="G389" s="223" t="s">
        <v>11</v>
      </c>
      <c r="H389" s="222">
        <v>1988000</v>
      </c>
      <c r="I389" s="223" t="s">
        <v>11</v>
      </c>
      <c r="J389" s="223" t="s">
        <v>11</v>
      </c>
      <c r="K389" s="224">
        <v>1988000</v>
      </c>
    </row>
    <row r="390" spans="1:11" s="87" customFormat="1" ht="39" x14ac:dyDescent="0.4">
      <c r="A390" s="86" t="s">
        <v>1218</v>
      </c>
      <c r="B390" s="263"/>
      <c r="C390" s="225"/>
      <c r="D390" s="225"/>
      <c r="E390" s="264"/>
      <c r="F390" s="223"/>
      <c r="G390" s="223"/>
      <c r="H390" s="222"/>
      <c r="I390" s="223"/>
      <c r="J390" s="223"/>
      <c r="K390" s="224"/>
    </row>
    <row r="391" spans="1:11" s="87" customFormat="1" ht="19.5" x14ac:dyDescent="0.4">
      <c r="A391" s="72" t="s">
        <v>1555</v>
      </c>
      <c r="B391" s="263">
        <v>5.5</v>
      </c>
      <c r="C391" s="225">
        <v>1</v>
      </c>
      <c r="D391" s="225">
        <v>2</v>
      </c>
      <c r="E391" s="264" t="s">
        <v>54</v>
      </c>
      <c r="F391" s="223" t="s">
        <v>11</v>
      </c>
      <c r="G391" s="223" t="s">
        <v>11</v>
      </c>
      <c r="H391" s="222">
        <v>2774000</v>
      </c>
      <c r="I391" s="223" t="s">
        <v>11</v>
      </c>
      <c r="J391" s="223" t="s">
        <v>11</v>
      </c>
      <c r="K391" s="224">
        <v>2774000</v>
      </c>
    </row>
    <row r="392" spans="1:11" s="87" customFormat="1" ht="39" x14ac:dyDescent="0.4">
      <c r="A392" s="86" t="s">
        <v>791</v>
      </c>
      <c r="B392" s="263"/>
      <c r="C392" s="225"/>
      <c r="D392" s="225"/>
      <c r="E392" s="264"/>
      <c r="F392" s="223"/>
      <c r="G392" s="223"/>
      <c r="H392" s="222"/>
      <c r="I392" s="223"/>
      <c r="J392" s="223"/>
      <c r="K392" s="224"/>
    </row>
    <row r="393" spans="1:11" s="87" customFormat="1" ht="19.5" x14ac:dyDescent="0.4">
      <c r="A393" s="72" t="s">
        <v>1556</v>
      </c>
      <c r="B393" s="263">
        <v>5.5</v>
      </c>
      <c r="C393" s="225">
        <v>1</v>
      </c>
      <c r="D393" s="225">
        <v>2</v>
      </c>
      <c r="E393" s="264" t="s">
        <v>54</v>
      </c>
      <c r="F393" s="223" t="s">
        <v>11</v>
      </c>
      <c r="G393" s="223" t="s">
        <v>11</v>
      </c>
      <c r="H393" s="222">
        <v>5589000</v>
      </c>
      <c r="I393" s="223" t="s">
        <v>11</v>
      </c>
      <c r="J393" s="223" t="s">
        <v>11</v>
      </c>
      <c r="K393" s="224">
        <v>5589000</v>
      </c>
    </row>
    <row r="394" spans="1:11" s="87" customFormat="1" ht="66" customHeight="1" x14ac:dyDescent="0.4">
      <c r="A394" s="74" t="s">
        <v>792</v>
      </c>
      <c r="B394" s="263"/>
      <c r="C394" s="225"/>
      <c r="D394" s="225"/>
      <c r="E394" s="264"/>
      <c r="F394" s="223"/>
      <c r="G394" s="223"/>
      <c r="H394" s="222"/>
      <c r="I394" s="223"/>
      <c r="J394" s="223"/>
      <c r="K394" s="224"/>
    </row>
    <row r="395" spans="1:11" s="87" customFormat="1" ht="19.5" x14ac:dyDescent="0.4">
      <c r="A395" s="72" t="s">
        <v>1557</v>
      </c>
      <c r="B395" s="263">
        <v>5.5</v>
      </c>
      <c r="C395" s="225">
        <v>1</v>
      </c>
      <c r="D395" s="225">
        <v>2</v>
      </c>
      <c r="E395" s="264" t="s">
        <v>54</v>
      </c>
      <c r="F395" s="223" t="s">
        <v>11</v>
      </c>
      <c r="G395" s="223" t="s">
        <v>11</v>
      </c>
      <c r="H395" s="222">
        <v>8836000</v>
      </c>
      <c r="I395" s="223" t="s">
        <v>11</v>
      </c>
      <c r="J395" s="223" t="s">
        <v>11</v>
      </c>
      <c r="K395" s="222">
        <v>8836000</v>
      </c>
    </row>
    <row r="396" spans="1:11" s="87" customFormat="1" ht="36.75" customHeight="1" x14ac:dyDescent="0.4">
      <c r="A396" s="74" t="s">
        <v>1219</v>
      </c>
      <c r="B396" s="263"/>
      <c r="C396" s="225"/>
      <c r="D396" s="225"/>
      <c r="E396" s="264"/>
      <c r="F396" s="223"/>
      <c r="G396" s="223"/>
      <c r="H396" s="222"/>
      <c r="I396" s="223"/>
      <c r="J396" s="223"/>
      <c r="K396" s="222"/>
    </row>
    <row r="397" spans="1:11" ht="17.25" customHeight="1" x14ac:dyDescent="0.2">
      <c r="A397" s="22" t="s">
        <v>146</v>
      </c>
      <c r="B397" s="346"/>
      <c r="C397" s="362"/>
      <c r="D397" s="362"/>
      <c r="E397" s="362"/>
      <c r="F397" s="348" t="s">
        <v>11</v>
      </c>
      <c r="G397" s="348" t="s">
        <v>11</v>
      </c>
      <c r="H397" s="349">
        <f>SUM(H399:H469)</f>
        <v>219410600</v>
      </c>
      <c r="I397" s="348" t="s">
        <v>11</v>
      </c>
      <c r="J397" s="348" t="s">
        <v>11</v>
      </c>
      <c r="K397" s="349">
        <f>SUM(K399:K469)</f>
        <v>219410600</v>
      </c>
    </row>
    <row r="398" spans="1:11" ht="31.5" customHeight="1" x14ac:dyDescent="0.2">
      <c r="A398" s="21" t="s">
        <v>1116</v>
      </c>
      <c r="B398" s="347"/>
      <c r="C398" s="363"/>
      <c r="D398" s="363"/>
      <c r="E398" s="363"/>
      <c r="F398" s="306"/>
      <c r="G398" s="306"/>
      <c r="H398" s="350"/>
      <c r="I398" s="306"/>
      <c r="J398" s="306"/>
      <c r="K398" s="350"/>
    </row>
    <row r="399" spans="1:11" ht="17.25" customHeight="1" x14ac:dyDescent="0.2">
      <c r="A399" s="19" t="s">
        <v>1286</v>
      </c>
      <c r="B399" s="298">
        <v>5.5</v>
      </c>
      <c r="C399" s="287">
        <v>1</v>
      </c>
      <c r="D399" s="287">
        <v>1</v>
      </c>
      <c r="E399" s="287" t="s">
        <v>51</v>
      </c>
      <c r="F399" s="298" t="s">
        <v>11</v>
      </c>
      <c r="G399" s="298" t="s">
        <v>11</v>
      </c>
      <c r="H399" s="332">
        <v>5500000</v>
      </c>
      <c r="I399" s="298" t="s">
        <v>11</v>
      </c>
      <c r="J399" s="298" t="s">
        <v>11</v>
      </c>
      <c r="K399" s="332">
        <v>5500000</v>
      </c>
    </row>
    <row r="400" spans="1:11" ht="53.25" customHeight="1" x14ac:dyDescent="0.2">
      <c r="A400" s="20" t="s">
        <v>1650</v>
      </c>
      <c r="B400" s="299"/>
      <c r="C400" s="288"/>
      <c r="D400" s="288"/>
      <c r="E400" s="288"/>
      <c r="F400" s="299"/>
      <c r="G400" s="299"/>
      <c r="H400" s="358"/>
      <c r="I400" s="299"/>
      <c r="J400" s="299"/>
      <c r="K400" s="358"/>
    </row>
    <row r="401" spans="1:11" ht="17.25" customHeight="1" x14ac:dyDescent="0.2">
      <c r="A401" s="19" t="s">
        <v>1287</v>
      </c>
      <c r="B401" s="298">
        <v>5.5</v>
      </c>
      <c r="C401" s="287">
        <v>1</v>
      </c>
      <c r="D401" s="287">
        <v>1</v>
      </c>
      <c r="E401" s="287" t="s">
        <v>51</v>
      </c>
      <c r="F401" s="298" t="s">
        <v>11</v>
      </c>
      <c r="G401" s="298" t="s">
        <v>11</v>
      </c>
      <c r="H401" s="332">
        <v>1500000</v>
      </c>
      <c r="I401" s="298" t="s">
        <v>11</v>
      </c>
      <c r="J401" s="298" t="s">
        <v>11</v>
      </c>
      <c r="K401" s="332">
        <v>1500000</v>
      </c>
    </row>
    <row r="402" spans="1:11" ht="39" x14ac:dyDescent="0.2">
      <c r="A402" s="20" t="s">
        <v>1651</v>
      </c>
      <c r="B402" s="299"/>
      <c r="C402" s="288"/>
      <c r="D402" s="288"/>
      <c r="E402" s="288"/>
      <c r="F402" s="299"/>
      <c r="G402" s="299"/>
      <c r="H402" s="358"/>
      <c r="I402" s="299"/>
      <c r="J402" s="299"/>
      <c r="K402" s="358"/>
    </row>
    <row r="403" spans="1:11" ht="17.25" customHeight="1" x14ac:dyDescent="0.2">
      <c r="A403" s="19" t="s">
        <v>1186</v>
      </c>
      <c r="B403" s="298">
        <v>5.5</v>
      </c>
      <c r="C403" s="287">
        <v>1</v>
      </c>
      <c r="D403" s="287">
        <v>1</v>
      </c>
      <c r="E403" s="287" t="s">
        <v>51</v>
      </c>
      <c r="F403" s="298" t="s">
        <v>11</v>
      </c>
      <c r="G403" s="298" t="s">
        <v>11</v>
      </c>
      <c r="H403" s="332">
        <v>1578000</v>
      </c>
      <c r="I403" s="298" t="s">
        <v>11</v>
      </c>
      <c r="J403" s="298" t="s">
        <v>11</v>
      </c>
      <c r="K403" s="332">
        <v>1578000</v>
      </c>
    </row>
    <row r="404" spans="1:11" ht="49.5" customHeight="1" x14ac:dyDescent="0.2">
      <c r="A404" s="18" t="s">
        <v>1652</v>
      </c>
      <c r="B404" s="299"/>
      <c r="C404" s="288"/>
      <c r="D404" s="288"/>
      <c r="E404" s="288"/>
      <c r="F404" s="299"/>
      <c r="G404" s="299"/>
      <c r="H404" s="358"/>
      <c r="I404" s="299"/>
      <c r="J404" s="299"/>
      <c r="K404" s="358"/>
    </row>
    <row r="405" spans="1:11" s="87" customFormat="1" ht="19.5" x14ac:dyDescent="0.4">
      <c r="A405" s="72" t="s">
        <v>1113</v>
      </c>
      <c r="B405" s="223">
        <v>5.5</v>
      </c>
      <c r="C405" s="225">
        <v>1</v>
      </c>
      <c r="D405" s="225">
        <v>2</v>
      </c>
      <c r="E405" s="264" t="s">
        <v>51</v>
      </c>
      <c r="F405" s="223" t="s">
        <v>11</v>
      </c>
      <c r="G405" s="223" t="s">
        <v>11</v>
      </c>
      <c r="H405" s="222">
        <v>2212000</v>
      </c>
      <c r="I405" s="223" t="s">
        <v>11</v>
      </c>
      <c r="J405" s="223" t="s">
        <v>11</v>
      </c>
      <c r="K405" s="224">
        <v>2212000</v>
      </c>
    </row>
    <row r="406" spans="1:11" s="87" customFormat="1" ht="51.75" x14ac:dyDescent="0.4">
      <c r="A406" s="100" t="s">
        <v>719</v>
      </c>
      <c r="B406" s="223"/>
      <c r="C406" s="225"/>
      <c r="D406" s="225"/>
      <c r="E406" s="264"/>
      <c r="F406" s="223"/>
      <c r="G406" s="223"/>
      <c r="H406" s="222"/>
      <c r="I406" s="223"/>
      <c r="J406" s="223"/>
      <c r="K406" s="224"/>
    </row>
    <row r="407" spans="1:11" ht="17.25" customHeight="1" x14ac:dyDescent="0.2">
      <c r="A407" s="72" t="s">
        <v>1114</v>
      </c>
      <c r="B407" s="252">
        <v>5.5</v>
      </c>
      <c r="C407" s="225">
        <v>1</v>
      </c>
      <c r="D407" s="225">
        <v>2</v>
      </c>
      <c r="E407" s="264" t="s">
        <v>51</v>
      </c>
      <c r="F407" s="223" t="s">
        <v>11</v>
      </c>
      <c r="G407" s="223" t="s">
        <v>11</v>
      </c>
      <c r="H407" s="222">
        <v>1350000</v>
      </c>
      <c r="I407" s="223" t="s">
        <v>11</v>
      </c>
      <c r="J407" s="223" t="s">
        <v>11</v>
      </c>
      <c r="K407" s="224">
        <v>1350000</v>
      </c>
    </row>
    <row r="408" spans="1:11" ht="49.5" x14ac:dyDescent="0.25">
      <c r="A408" s="100" t="s">
        <v>720</v>
      </c>
      <c r="B408" s="252"/>
      <c r="C408" s="225"/>
      <c r="D408" s="225"/>
      <c r="E408" s="264"/>
      <c r="F408" s="223"/>
      <c r="G408" s="223"/>
      <c r="H408" s="222"/>
      <c r="I408" s="223"/>
      <c r="J408" s="223"/>
      <c r="K408" s="224"/>
    </row>
    <row r="409" spans="1:11" ht="17.25" customHeight="1" x14ac:dyDescent="0.2">
      <c r="A409" s="72" t="s">
        <v>1115</v>
      </c>
      <c r="B409" s="252">
        <v>5.5</v>
      </c>
      <c r="C409" s="353">
        <v>1</v>
      </c>
      <c r="D409" s="353">
        <v>2</v>
      </c>
      <c r="E409" s="287" t="s">
        <v>51</v>
      </c>
      <c r="F409" s="342" t="s">
        <v>11</v>
      </c>
      <c r="G409" s="342" t="s">
        <v>11</v>
      </c>
      <c r="H409" s="273">
        <v>5000000</v>
      </c>
      <c r="I409" s="342" t="s">
        <v>11</v>
      </c>
      <c r="J409" s="342" t="s">
        <v>11</v>
      </c>
      <c r="K409" s="351">
        <v>5000000</v>
      </c>
    </row>
    <row r="410" spans="1:11" ht="78" x14ac:dyDescent="0.2">
      <c r="A410" s="86" t="s">
        <v>817</v>
      </c>
      <c r="B410" s="252"/>
      <c r="C410" s="354"/>
      <c r="D410" s="354"/>
      <c r="E410" s="288"/>
      <c r="F410" s="343"/>
      <c r="G410" s="343"/>
      <c r="H410" s="274"/>
      <c r="I410" s="343"/>
      <c r="J410" s="343"/>
      <c r="K410" s="352"/>
    </row>
    <row r="411" spans="1:11" ht="17.25" customHeight="1" x14ac:dyDescent="0.2">
      <c r="A411" s="72" t="s">
        <v>795</v>
      </c>
      <c r="B411" s="252">
        <v>5.5</v>
      </c>
      <c r="C411" s="353">
        <v>1</v>
      </c>
      <c r="D411" s="353">
        <v>2</v>
      </c>
      <c r="E411" s="287" t="s">
        <v>51</v>
      </c>
      <c r="F411" s="342" t="s">
        <v>11</v>
      </c>
      <c r="G411" s="342" t="s">
        <v>11</v>
      </c>
      <c r="H411" s="273">
        <v>5000000</v>
      </c>
      <c r="I411" s="342" t="s">
        <v>11</v>
      </c>
      <c r="J411" s="342" t="s">
        <v>11</v>
      </c>
      <c r="K411" s="351">
        <v>5000000</v>
      </c>
    </row>
    <row r="412" spans="1:11" ht="78" x14ac:dyDescent="0.2">
      <c r="A412" s="86" t="s">
        <v>819</v>
      </c>
      <c r="B412" s="252"/>
      <c r="C412" s="354"/>
      <c r="D412" s="354"/>
      <c r="E412" s="288"/>
      <c r="F412" s="343"/>
      <c r="G412" s="343"/>
      <c r="H412" s="274"/>
      <c r="I412" s="343"/>
      <c r="J412" s="343"/>
      <c r="K412" s="352"/>
    </row>
    <row r="413" spans="1:11" ht="17.25" customHeight="1" x14ac:dyDescent="0.2">
      <c r="A413" s="72" t="s">
        <v>796</v>
      </c>
      <c r="B413" s="252">
        <v>5.5</v>
      </c>
      <c r="C413" s="353">
        <v>1</v>
      </c>
      <c r="D413" s="353">
        <v>2</v>
      </c>
      <c r="E413" s="287" t="s">
        <v>51</v>
      </c>
      <c r="F413" s="342" t="s">
        <v>11</v>
      </c>
      <c r="G413" s="342" t="s">
        <v>11</v>
      </c>
      <c r="H413" s="273">
        <v>5000000</v>
      </c>
      <c r="I413" s="342" t="s">
        <v>11</v>
      </c>
      <c r="J413" s="342" t="s">
        <v>11</v>
      </c>
      <c r="K413" s="351">
        <v>5000000</v>
      </c>
    </row>
    <row r="414" spans="1:11" ht="78" x14ac:dyDescent="0.2">
      <c r="A414" s="430" t="s">
        <v>821</v>
      </c>
      <c r="B414" s="252"/>
      <c r="C414" s="354"/>
      <c r="D414" s="354"/>
      <c r="E414" s="288"/>
      <c r="F414" s="343"/>
      <c r="G414" s="343"/>
      <c r="H414" s="274"/>
      <c r="I414" s="343"/>
      <c r="J414" s="343"/>
      <c r="K414" s="352"/>
    </row>
    <row r="415" spans="1:11" ht="17.25" customHeight="1" x14ac:dyDescent="0.2">
      <c r="A415" s="72" t="s">
        <v>797</v>
      </c>
      <c r="B415" s="252">
        <v>5.5</v>
      </c>
      <c r="C415" s="353">
        <v>1</v>
      </c>
      <c r="D415" s="353">
        <v>2</v>
      </c>
      <c r="E415" s="287" t="s">
        <v>51</v>
      </c>
      <c r="F415" s="342" t="s">
        <v>11</v>
      </c>
      <c r="G415" s="342" t="s">
        <v>11</v>
      </c>
      <c r="H415" s="273">
        <v>5000000</v>
      </c>
      <c r="I415" s="342" t="s">
        <v>11</v>
      </c>
      <c r="J415" s="342" t="s">
        <v>11</v>
      </c>
      <c r="K415" s="351">
        <v>5000000</v>
      </c>
    </row>
    <row r="416" spans="1:11" ht="78" x14ac:dyDescent="0.2">
      <c r="A416" s="433" t="s">
        <v>899</v>
      </c>
      <c r="B416" s="252"/>
      <c r="C416" s="354"/>
      <c r="D416" s="354"/>
      <c r="E416" s="288"/>
      <c r="F416" s="343"/>
      <c r="G416" s="343"/>
      <c r="H416" s="274"/>
      <c r="I416" s="343"/>
      <c r="J416" s="343"/>
      <c r="K416" s="352"/>
    </row>
    <row r="417" spans="1:14" ht="17.25" customHeight="1" x14ac:dyDescent="0.2">
      <c r="A417" s="72" t="s">
        <v>798</v>
      </c>
      <c r="B417" s="252">
        <v>5.5</v>
      </c>
      <c r="C417" s="353">
        <v>1</v>
      </c>
      <c r="D417" s="353">
        <v>2</v>
      </c>
      <c r="E417" s="287" t="s">
        <v>51</v>
      </c>
      <c r="F417" s="342" t="s">
        <v>11</v>
      </c>
      <c r="G417" s="342" t="s">
        <v>11</v>
      </c>
      <c r="H417" s="273">
        <v>5000000</v>
      </c>
      <c r="I417" s="342" t="s">
        <v>11</v>
      </c>
      <c r="J417" s="342" t="s">
        <v>11</v>
      </c>
      <c r="K417" s="351">
        <v>5000000</v>
      </c>
    </row>
    <row r="418" spans="1:14" ht="78" x14ac:dyDescent="0.2">
      <c r="A418" s="86" t="s">
        <v>823</v>
      </c>
      <c r="B418" s="252"/>
      <c r="C418" s="354"/>
      <c r="D418" s="354"/>
      <c r="E418" s="288"/>
      <c r="F418" s="343"/>
      <c r="G418" s="343"/>
      <c r="H418" s="274"/>
      <c r="I418" s="343"/>
      <c r="J418" s="343"/>
      <c r="K418" s="352"/>
    </row>
    <row r="419" spans="1:14" ht="17.25" customHeight="1" x14ac:dyDescent="0.2">
      <c r="A419" s="72" t="s">
        <v>800</v>
      </c>
      <c r="B419" s="252">
        <v>5.5</v>
      </c>
      <c r="C419" s="353">
        <v>1</v>
      </c>
      <c r="D419" s="353">
        <v>2</v>
      </c>
      <c r="E419" s="287" t="s">
        <v>51</v>
      </c>
      <c r="F419" s="342" t="s">
        <v>11</v>
      </c>
      <c r="G419" s="342" t="s">
        <v>11</v>
      </c>
      <c r="H419" s="273">
        <v>3800000</v>
      </c>
      <c r="I419" s="342" t="s">
        <v>11</v>
      </c>
      <c r="J419" s="342" t="s">
        <v>11</v>
      </c>
      <c r="K419" s="351">
        <v>3800000</v>
      </c>
    </row>
    <row r="420" spans="1:14" ht="58.5" x14ac:dyDescent="0.2">
      <c r="A420" s="86" t="s">
        <v>829</v>
      </c>
      <c r="B420" s="252"/>
      <c r="C420" s="354"/>
      <c r="D420" s="354"/>
      <c r="E420" s="288"/>
      <c r="F420" s="343"/>
      <c r="G420" s="343"/>
      <c r="H420" s="274"/>
      <c r="I420" s="343"/>
      <c r="J420" s="343"/>
      <c r="K420" s="352"/>
    </row>
    <row r="421" spans="1:14" ht="17.25" customHeight="1" x14ac:dyDescent="0.2">
      <c r="A421" s="72" t="s">
        <v>1117</v>
      </c>
      <c r="B421" s="252">
        <v>5.5</v>
      </c>
      <c r="C421" s="353">
        <v>1</v>
      </c>
      <c r="D421" s="353">
        <v>2</v>
      </c>
      <c r="E421" s="287" t="s">
        <v>51</v>
      </c>
      <c r="F421" s="342" t="s">
        <v>11</v>
      </c>
      <c r="G421" s="342" t="s">
        <v>11</v>
      </c>
      <c r="H421" s="273">
        <v>3563000</v>
      </c>
      <c r="I421" s="342" t="s">
        <v>11</v>
      </c>
      <c r="J421" s="342" t="s">
        <v>11</v>
      </c>
      <c r="K421" s="351">
        <v>3563000</v>
      </c>
    </row>
    <row r="422" spans="1:14" ht="58.5" x14ac:dyDescent="0.2">
      <c r="A422" s="86" t="s">
        <v>831</v>
      </c>
      <c r="B422" s="252"/>
      <c r="C422" s="354"/>
      <c r="D422" s="354"/>
      <c r="E422" s="288"/>
      <c r="F422" s="343"/>
      <c r="G422" s="343"/>
      <c r="H422" s="274"/>
      <c r="I422" s="343"/>
      <c r="J422" s="343"/>
      <c r="K422" s="352"/>
    </row>
    <row r="423" spans="1:14" s="87" customFormat="1" ht="19.5" x14ac:dyDescent="0.4">
      <c r="A423" s="72" t="s">
        <v>803</v>
      </c>
      <c r="B423" s="252">
        <v>5.5</v>
      </c>
      <c r="C423" s="225">
        <v>1</v>
      </c>
      <c r="D423" s="225">
        <v>2</v>
      </c>
      <c r="E423" s="225" t="s">
        <v>51</v>
      </c>
      <c r="F423" s="223" t="s">
        <v>11</v>
      </c>
      <c r="G423" s="223" t="s">
        <v>11</v>
      </c>
      <c r="H423" s="273">
        <v>8500000</v>
      </c>
      <c r="I423" s="273" t="s">
        <v>11</v>
      </c>
      <c r="J423" s="353" t="s">
        <v>11</v>
      </c>
      <c r="K423" s="222">
        <v>8500000</v>
      </c>
    </row>
    <row r="424" spans="1:14" s="87" customFormat="1" ht="58.5" x14ac:dyDescent="0.4">
      <c r="A424" s="86" t="s">
        <v>833</v>
      </c>
      <c r="B424" s="252"/>
      <c r="C424" s="225"/>
      <c r="D424" s="225"/>
      <c r="E424" s="225"/>
      <c r="F424" s="223"/>
      <c r="G424" s="223"/>
      <c r="H424" s="274"/>
      <c r="I424" s="274"/>
      <c r="J424" s="354"/>
      <c r="K424" s="222"/>
      <c r="L424" s="88"/>
    </row>
    <row r="425" spans="1:14" ht="17.25" customHeight="1" x14ac:dyDescent="0.2">
      <c r="A425" s="72" t="s">
        <v>804</v>
      </c>
      <c r="B425" s="252">
        <v>5.5</v>
      </c>
      <c r="C425" s="225">
        <v>1</v>
      </c>
      <c r="D425" s="225">
        <v>2</v>
      </c>
      <c r="E425" s="225" t="s">
        <v>51</v>
      </c>
      <c r="F425" s="223" t="s">
        <v>11</v>
      </c>
      <c r="G425" s="223" t="s">
        <v>11</v>
      </c>
      <c r="H425" s="222">
        <v>55223000</v>
      </c>
      <c r="I425" s="223" t="s">
        <v>11</v>
      </c>
      <c r="J425" s="223" t="s">
        <v>11</v>
      </c>
      <c r="K425" s="224">
        <v>55223000</v>
      </c>
    </row>
    <row r="426" spans="1:14" ht="57" customHeight="1" x14ac:dyDescent="0.2">
      <c r="A426" s="86" t="s">
        <v>835</v>
      </c>
      <c r="B426" s="252"/>
      <c r="C426" s="225"/>
      <c r="D426" s="225"/>
      <c r="E426" s="225"/>
      <c r="F426" s="223"/>
      <c r="G426" s="223"/>
      <c r="H426" s="222"/>
      <c r="I426" s="223"/>
      <c r="J426" s="223"/>
      <c r="K426" s="224"/>
    </row>
    <row r="427" spans="1:14" ht="17.25" customHeight="1" x14ac:dyDescent="0.2">
      <c r="A427" s="23" t="s">
        <v>805</v>
      </c>
      <c r="B427" s="298">
        <v>5.5</v>
      </c>
      <c r="C427" s="287">
        <v>1</v>
      </c>
      <c r="D427" s="287">
        <v>1</v>
      </c>
      <c r="E427" s="298" t="s">
        <v>489</v>
      </c>
      <c r="F427" s="298" t="s">
        <v>11</v>
      </c>
      <c r="G427" s="298" t="s">
        <v>11</v>
      </c>
      <c r="H427" s="340">
        <v>18980000</v>
      </c>
      <c r="I427" s="298" t="s">
        <v>11</v>
      </c>
      <c r="J427" s="298" t="s">
        <v>11</v>
      </c>
      <c r="K427" s="340">
        <v>18980000</v>
      </c>
    </row>
    <row r="428" spans="1:14" ht="39" x14ac:dyDescent="0.2">
      <c r="A428" s="57" t="s">
        <v>525</v>
      </c>
      <c r="B428" s="299"/>
      <c r="C428" s="288"/>
      <c r="D428" s="288"/>
      <c r="E428" s="299"/>
      <c r="F428" s="299"/>
      <c r="G428" s="299"/>
      <c r="H428" s="341"/>
      <c r="I428" s="299"/>
      <c r="J428" s="299"/>
      <c r="K428" s="341"/>
    </row>
    <row r="429" spans="1:14" ht="17.25" customHeight="1" x14ac:dyDescent="0.2">
      <c r="A429" s="72" t="s">
        <v>807</v>
      </c>
      <c r="B429" s="252">
        <v>5.5</v>
      </c>
      <c r="C429" s="225">
        <v>1</v>
      </c>
      <c r="D429" s="225">
        <v>2</v>
      </c>
      <c r="E429" s="253" t="s">
        <v>489</v>
      </c>
      <c r="F429" s="223" t="s">
        <v>11</v>
      </c>
      <c r="G429" s="223" t="s">
        <v>11</v>
      </c>
      <c r="H429" s="222">
        <v>3800000</v>
      </c>
      <c r="I429" s="223" t="s">
        <v>11</v>
      </c>
      <c r="J429" s="223" t="s">
        <v>11</v>
      </c>
      <c r="K429" s="224">
        <v>3800000</v>
      </c>
    </row>
    <row r="430" spans="1:14" ht="78" x14ac:dyDescent="0.2">
      <c r="A430" s="430" t="s">
        <v>813</v>
      </c>
      <c r="B430" s="252"/>
      <c r="C430" s="225"/>
      <c r="D430" s="225"/>
      <c r="E430" s="253"/>
      <c r="F430" s="223"/>
      <c r="G430" s="223"/>
      <c r="H430" s="222"/>
      <c r="I430" s="223"/>
      <c r="J430" s="223"/>
      <c r="K430" s="224"/>
    </row>
    <row r="431" spans="1:14" ht="17.25" customHeight="1" x14ac:dyDescent="0.2">
      <c r="A431" s="72" t="s">
        <v>809</v>
      </c>
      <c r="B431" s="252">
        <v>5.5</v>
      </c>
      <c r="C431" s="225">
        <v>1</v>
      </c>
      <c r="D431" s="225">
        <v>2</v>
      </c>
      <c r="E431" s="253" t="s">
        <v>489</v>
      </c>
      <c r="F431" s="223" t="s">
        <v>11</v>
      </c>
      <c r="G431" s="223" t="s">
        <v>11</v>
      </c>
      <c r="H431" s="222">
        <v>3800000</v>
      </c>
      <c r="I431" s="223" t="s">
        <v>11</v>
      </c>
      <c r="J431" s="223" t="s">
        <v>11</v>
      </c>
      <c r="K431" s="224">
        <v>3800000</v>
      </c>
      <c r="N431" s="41"/>
    </row>
    <row r="432" spans="1:14" ht="78" x14ac:dyDescent="0.2">
      <c r="A432" s="86" t="s">
        <v>815</v>
      </c>
      <c r="B432" s="252"/>
      <c r="C432" s="225"/>
      <c r="D432" s="225"/>
      <c r="E432" s="253"/>
      <c r="F432" s="223"/>
      <c r="G432" s="223"/>
      <c r="H432" s="222"/>
      <c r="I432" s="223"/>
      <c r="J432" s="223"/>
      <c r="K432" s="224"/>
    </row>
    <row r="433" spans="1:14" ht="17.25" customHeight="1" x14ac:dyDescent="0.2">
      <c r="A433" s="23" t="s">
        <v>810</v>
      </c>
      <c r="B433" s="298">
        <v>5.5</v>
      </c>
      <c r="C433" s="287">
        <v>1</v>
      </c>
      <c r="D433" s="287">
        <v>1</v>
      </c>
      <c r="E433" s="287" t="s">
        <v>253</v>
      </c>
      <c r="F433" s="298" t="s">
        <v>11</v>
      </c>
      <c r="G433" s="298" t="s">
        <v>11</v>
      </c>
      <c r="H433" s="340">
        <v>3647000</v>
      </c>
      <c r="I433" s="298" t="s">
        <v>11</v>
      </c>
      <c r="J433" s="298" t="s">
        <v>11</v>
      </c>
      <c r="K433" s="340">
        <v>3647000</v>
      </c>
    </row>
    <row r="434" spans="1:14" ht="39" x14ac:dyDescent="0.2">
      <c r="A434" s="35" t="s">
        <v>1653</v>
      </c>
      <c r="B434" s="299"/>
      <c r="C434" s="288"/>
      <c r="D434" s="288"/>
      <c r="E434" s="288"/>
      <c r="F434" s="299"/>
      <c r="G434" s="299"/>
      <c r="H434" s="341"/>
      <c r="I434" s="299"/>
      <c r="J434" s="299"/>
      <c r="K434" s="341"/>
    </row>
    <row r="435" spans="1:14" s="87" customFormat="1" ht="19.5" x14ac:dyDescent="0.4">
      <c r="A435" s="23" t="s">
        <v>812</v>
      </c>
      <c r="B435" s="252">
        <v>5.5</v>
      </c>
      <c r="C435" s="253">
        <v>1</v>
      </c>
      <c r="D435" s="253">
        <v>1</v>
      </c>
      <c r="E435" s="253" t="s">
        <v>253</v>
      </c>
      <c r="F435" s="298" t="s">
        <v>11</v>
      </c>
      <c r="G435" s="298" t="s">
        <v>11</v>
      </c>
      <c r="H435" s="355">
        <v>1746000</v>
      </c>
      <c r="I435" s="298" t="s">
        <v>11</v>
      </c>
      <c r="J435" s="298" t="s">
        <v>11</v>
      </c>
      <c r="K435" s="251">
        <v>1746000</v>
      </c>
    </row>
    <row r="436" spans="1:14" s="87" customFormat="1" ht="39" x14ac:dyDescent="0.4">
      <c r="A436" s="80" t="s">
        <v>806</v>
      </c>
      <c r="B436" s="252"/>
      <c r="C436" s="253"/>
      <c r="D436" s="253"/>
      <c r="E436" s="253"/>
      <c r="F436" s="299"/>
      <c r="G436" s="299"/>
      <c r="H436" s="356"/>
      <c r="I436" s="299"/>
      <c r="J436" s="299"/>
      <c r="K436" s="251"/>
    </row>
    <row r="437" spans="1:14" s="87" customFormat="1" ht="19.5" x14ac:dyDescent="0.4">
      <c r="A437" s="72" t="s">
        <v>814</v>
      </c>
      <c r="B437" s="223">
        <v>5.5</v>
      </c>
      <c r="C437" s="225">
        <v>1</v>
      </c>
      <c r="D437" s="225">
        <v>2</v>
      </c>
      <c r="E437" s="264" t="s">
        <v>253</v>
      </c>
      <c r="F437" s="223" t="s">
        <v>11</v>
      </c>
      <c r="G437" s="223" t="s">
        <v>11</v>
      </c>
      <c r="H437" s="222">
        <v>3647000</v>
      </c>
      <c r="I437" s="223" t="s">
        <v>11</v>
      </c>
      <c r="J437" s="223" t="s">
        <v>11</v>
      </c>
      <c r="K437" s="224">
        <v>3647000</v>
      </c>
    </row>
    <row r="438" spans="1:14" s="87" customFormat="1" ht="39" x14ac:dyDescent="0.4">
      <c r="A438" s="89" t="s">
        <v>1654</v>
      </c>
      <c r="B438" s="223"/>
      <c r="C438" s="225"/>
      <c r="D438" s="225"/>
      <c r="E438" s="264"/>
      <c r="F438" s="223"/>
      <c r="G438" s="223"/>
      <c r="H438" s="222"/>
      <c r="I438" s="223"/>
      <c r="J438" s="223"/>
      <c r="K438" s="224"/>
      <c r="N438" s="90"/>
    </row>
    <row r="439" spans="1:14" ht="17.25" customHeight="1" x14ac:dyDescent="0.2">
      <c r="A439" s="72" t="s">
        <v>816</v>
      </c>
      <c r="B439" s="252">
        <v>5.5</v>
      </c>
      <c r="C439" s="353">
        <v>1</v>
      </c>
      <c r="D439" s="353">
        <v>2</v>
      </c>
      <c r="E439" s="287" t="s">
        <v>253</v>
      </c>
      <c r="F439" s="342" t="s">
        <v>11</v>
      </c>
      <c r="G439" s="342" t="s">
        <v>11</v>
      </c>
      <c r="H439" s="273">
        <v>3617000</v>
      </c>
      <c r="I439" s="342" t="s">
        <v>11</v>
      </c>
      <c r="J439" s="342" t="s">
        <v>11</v>
      </c>
      <c r="K439" s="351">
        <v>3617000</v>
      </c>
    </row>
    <row r="440" spans="1:14" ht="58.5" x14ac:dyDescent="0.2">
      <c r="A440" s="86" t="s">
        <v>825</v>
      </c>
      <c r="B440" s="252"/>
      <c r="C440" s="354"/>
      <c r="D440" s="354"/>
      <c r="E440" s="288"/>
      <c r="F440" s="343"/>
      <c r="G440" s="343"/>
      <c r="H440" s="274"/>
      <c r="I440" s="343"/>
      <c r="J440" s="343"/>
      <c r="K440" s="352"/>
    </row>
    <row r="441" spans="1:14" ht="19.5" x14ac:dyDescent="0.2">
      <c r="A441" s="72" t="s">
        <v>818</v>
      </c>
      <c r="B441" s="252">
        <v>5.5</v>
      </c>
      <c r="C441" s="253">
        <v>1</v>
      </c>
      <c r="D441" s="253">
        <v>2</v>
      </c>
      <c r="E441" s="253" t="s">
        <v>253</v>
      </c>
      <c r="F441" s="298" t="s">
        <v>11</v>
      </c>
      <c r="G441" s="298" t="s">
        <v>11</v>
      </c>
      <c r="H441" s="326">
        <v>3647000</v>
      </c>
      <c r="I441" s="298" t="s">
        <v>11</v>
      </c>
      <c r="J441" s="298" t="s">
        <v>11</v>
      </c>
      <c r="K441" s="251">
        <v>3647000</v>
      </c>
    </row>
    <row r="442" spans="1:14" ht="39" x14ac:dyDescent="0.2">
      <c r="A442" s="57" t="s">
        <v>837</v>
      </c>
      <c r="B442" s="252"/>
      <c r="C442" s="253"/>
      <c r="D442" s="253"/>
      <c r="E442" s="253"/>
      <c r="F442" s="325"/>
      <c r="G442" s="325"/>
      <c r="H442" s="327"/>
      <c r="I442" s="325"/>
      <c r="J442" s="325"/>
      <c r="K442" s="251"/>
      <c r="N442" s="41"/>
    </row>
    <row r="443" spans="1:14" ht="19.5" x14ac:dyDescent="0.2">
      <c r="A443" s="72" t="s">
        <v>820</v>
      </c>
      <c r="B443" s="252">
        <v>5.5</v>
      </c>
      <c r="C443" s="253">
        <v>1</v>
      </c>
      <c r="D443" s="253">
        <v>2</v>
      </c>
      <c r="E443" s="253" t="s">
        <v>253</v>
      </c>
      <c r="F443" s="298" t="s">
        <v>11</v>
      </c>
      <c r="G443" s="298" t="s">
        <v>11</v>
      </c>
      <c r="H443" s="326">
        <v>1746000</v>
      </c>
      <c r="I443" s="298" t="s">
        <v>11</v>
      </c>
      <c r="J443" s="298" t="s">
        <v>11</v>
      </c>
      <c r="K443" s="251">
        <v>1746000</v>
      </c>
    </row>
    <row r="444" spans="1:14" ht="17.25" customHeight="1" x14ac:dyDescent="0.2">
      <c r="A444" s="57" t="s">
        <v>839</v>
      </c>
      <c r="B444" s="252"/>
      <c r="C444" s="253"/>
      <c r="D444" s="253"/>
      <c r="E444" s="253"/>
      <c r="F444" s="325"/>
      <c r="G444" s="325"/>
      <c r="H444" s="327"/>
      <c r="I444" s="325"/>
      <c r="J444" s="325"/>
      <c r="K444" s="251"/>
    </row>
    <row r="445" spans="1:14" ht="19.5" x14ac:dyDescent="0.2">
      <c r="A445" s="18" t="s">
        <v>513</v>
      </c>
      <c r="B445" s="252"/>
      <c r="C445" s="253"/>
      <c r="D445" s="253"/>
      <c r="E445" s="253"/>
      <c r="F445" s="299"/>
      <c r="G445" s="299"/>
      <c r="H445" s="328"/>
      <c r="I445" s="299"/>
      <c r="J445" s="299"/>
      <c r="K445" s="251"/>
    </row>
    <row r="446" spans="1:14" s="73" customFormat="1" ht="22.5" customHeight="1" x14ac:dyDescent="0.2">
      <c r="A446" s="72" t="s">
        <v>822</v>
      </c>
      <c r="B446" s="252">
        <v>5.5</v>
      </c>
      <c r="C446" s="253">
        <v>1</v>
      </c>
      <c r="D446" s="253">
        <v>2</v>
      </c>
      <c r="E446" s="253" t="s">
        <v>253</v>
      </c>
      <c r="F446" s="298" t="s">
        <v>11</v>
      </c>
      <c r="G446" s="298" t="s">
        <v>11</v>
      </c>
      <c r="H446" s="326">
        <v>3000000</v>
      </c>
      <c r="I446" s="298" t="s">
        <v>11</v>
      </c>
      <c r="J446" s="298" t="s">
        <v>11</v>
      </c>
      <c r="K446" s="251">
        <v>3000000</v>
      </c>
    </row>
    <row r="447" spans="1:14" s="73" customFormat="1" ht="37.5" customHeight="1" x14ac:dyDescent="0.2">
      <c r="A447" s="18" t="s">
        <v>840</v>
      </c>
      <c r="B447" s="252"/>
      <c r="C447" s="253"/>
      <c r="D447" s="253"/>
      <c r="E447" s="253"/>
      <c r="F447" s="299"/>
      <c r="G447" s="299"/>
      <c r="H447" s="328"/>
      <c r="I447" s="299"/>
      <c r="J447" s="299"/>
      <c r="K447" s="251"/>
    </row>
    <row r="448" spans="1:14" s="97" customFormat="1" ht="22.5" customHeight="1" x14ac:dyDescent="0.2">
      <c r="A448" s="72" t="s">
        <v>1118</v>
      </c>
      <c r="B448" s="252">
        <v>5.5</v>
      </c>
      <c r="C448" s="253">
        <v>1</v>
      </c>
      <c r="D448" s="253">
        <v>2</v>
      </c>
      <c r="E448" s="253" t="s">
        <v>253</v>
      </c>
      <c r="F448" s="298" t="s">
        <v>11</v>
      </c>
      <c r="G448" s="298" t="s">
        <v>11</v>
      </c>
      <c r="H448" s="326">
        <v>3000000</v>
      </c>
      <c r="I448" s="298" t="s">
        <v>11</v>
      </c>
      <c r="J448" s="298" t="s">
        <v>11</v>
      </c>
      <c r="K448" s="251">
        <v>3000000</v>
      </c>
    </row>
    <row r="449" spans="1:14" s="97" customFormat="1" ht="37.5" customHeight="1" x14ac:dyDescent="0.2">
      <c r="A449" s="18" t="s">
        <v>842</v>
      </c>
      <c r="B449" s="252"/>
      <c r="C449" s="253"/>
      <c r="D449" s="253"/>
      <c r="E449" s="253"/>
      <c r="F449" s="299"/>
      <c r="G449" s="299"/>
      <c r="H449" s="328"/>
      <c r="I449" s="299"/>
      <c r="J449" s="299"/>
      <c r="K449" s="251"/>
      <c r="N449" s="98"/>
    </row>
    <row r="450" spans="1:14" ht="17.25" customHeight="1" x14ac:dyDescent="0.2">
      <c r="A450" s="72" t="s">
        <v>824</v>
      </c>
      <c r="B450" s="252">
        <v>5.5</v>
      </c>
      <c r="C450" s="225">
        <v>1</v>
      </c>
      <c r="D450" s="225">
        <v>2</v>
      </c>
      <c r="E450" s="225" t="s">
        <v>253</v>
      </c>
      <c r="F450" s="223" t="s">
        <v>11</v>
      </c>
      <c r="G450" s="223" t="s">
        <v>11</v>
      </c>
      <c r="H450" s="273">
        <v>4500000</v>
      </c>
      <c r="I450" s="273" t="s">
        <v>11</v>
      </c>
      <c r="J450" s="353" t="s">
        <v>11</v>
      </c>
      <c r="K450" s="222">
        <v>4500000</v>
      </c>
    </row>
    <row r="451" spans="1:14" ht="78" x14ac:dyDescent="0.2">
      <c r="A451" s="74" t="s">
        <v>841</v>
      </c>
      <c r="B451" s="252"/>
      <c r="C451" s="225"/>
      <c r="D451" s="225"/>
      <c r="E451" s="225"/>
      <c r="F451" s="223"/>
      <c r="G451" s="223"/>
      <c r="H451" s="274"/>
      <c r="I451" s="274"/>
      <c r="J451" s="354"/>
      <c r="K451" s="222"/>
    </row>
    <row r="452" spans="1:14" ht="17.25" customHeight="1" x14ac:dyDescent="0.2">
      <c r="A452" s="72" t="s">
        <v>826</v>
      </c>
      <c r="B452" s="252">
        <v>5.5</v>
      </c>
      <c r="C452" s="353">
        <v>1</v>
      </c>
      <c r="D452" s="353">
        <v>2</v>
      </c>
      <c r="E452" s="287" t="s">
        <v>253</v>
      </c>
      <c r="F452" s="342" t="s">
        <v>11</v>
      </c>
      <c r="G452" s="342" t="s">
        <v>11</v>
      </c>
      <c r="H452" s="273">
        <v>3617000</v>
      </c>
      <c r="I452" s="342" t="s">
        <v>11</v>
      </c>
      <c r="J452" s="342" t="s">
        <v>11</v>
      </c>
      <c r="K452" s="351">
        <v>3617000</v>
      </c>
    </row>
    <row r="453" spans="1:14" ht="58.5" x14ac:dyDescent="0.2">
      <c r="A453" s="86" t="s">
        <v>827</v>
      </c>
      <c r="B453" s="252"/>
      <c r="C453" s="354"/>
      <c r="D453" s="354"/>
      <c r="E453" s="288"/>
      <c r="F453" s="343"/>
      <c r="G453" s="343"/>
      <c r="H453" s="274"/>
      <c r="I453" s="343"/>
      <c r="J453" s="343"/>
      <c r="K453" s="352"/>
    </row>
    <row r="454" spans="1:14" ht="17.25" customHeight="1" x14ac:dyDescent="0.2">
      <c r="A454" s="23" t="s">
        <v>828</v>
      </c>
      <c r="B454" s="298">
        <v>5.5</v>
      </c>
      <c r="C454" s="287">
        <v>1</v>
      </c>
      <c r="D454" s="287">
        <v>1</v>
      </c>
      <c r="E454" s="287" t="s">
        <v>54</v>
      </c>
      <c r="F454" s="298" t="s">
        <v>11</v>
      </c>
      <c r="G454" s="298" t="s">
        <v>11</v>
      </c>
      <c r="H454" s="340">
        <v>2370000</v>
      </c>
      <c r="I454" s="298" t="s">
        <v>11</v>
      </c>
      <c r="J454" s="298" t="s">
        <v>11</v>
      </c>
      <c r="K454" s="340">
        <v>2370000</v>
      </c>
    </row>
    <row r="455" spans="1:14" ht="58.5" x14ac:dyDescent="0.2">
      <c r="A455" s="57" t="s">
        <v>53</v>
      </c>
      <c r="B455" s="299"/>
      <c r="C455" s="288"/>
      <c r="D455" s="288"/>
      <c r="E455" s="288"/>
      <c r="F455" s="299"/>
      <c r="G455" s="299"/>
      <c r="H455" s="341"/>
      <c r="I455" s="299"/>
      <c r="J455" s="299"/>
      <c r="K455" s="341"/>
    </row>
    <row r="456" spans="1:14" ht="17.25" customHeight="1" x14ac:dyDescent="0.2">
      <c r="A456" s="23" t="s">
        <v>830</v>
      </c>
      <c r="B456" s="298">
        <v>5.5</v>
      </c>
      <c r="C456" s="287">
        <v>1</v>
      </c>
      <c r="D456" s="287">
        <v>2</v>
      </c>
      <c r="E456" s="287" t="s">
        <v>54</v>
      </c>
      <c r="F456" s="298" t="s">
        <v>11</v>
      </c>
      <c r="G456" s="298" t="s">
        <v>11</v>
      </c>
      <c r="H456" s="340">
        <v>5500000</v>
      </c>
      <c r="I456" s="298" t="s">
        <v>11</v>
      </c>
      <c r="J456" s="298" t="s">
        <v>11</v>
      </c>
      <c r="K456" s="340">
        <v>5500000</v>
      </c>
    </row>
    <row r="457" spans="1:14" ht="58.5" x14ac:dyDescent="0.2">
      <c r="A457" s="57" t="s">
        <v>1214</v>
      </c>
      <c r="B457" s="325"/>
      <c r="C457" s="300"/>
      <c r="D457" s="300"/>
      <c r="E457" s="300"/>
      <c r="F457" s="325"/>
      <c r="G457" s="325"/>
      <c r="H457" s="359"/>
      <c r="I457" s="325"/>
      <c r="J457" s="325"/>
      <c r="K457" s="359"/>
    </row>
    <row r="458" spans="1:14" ht="17.25" customHeight="1" x14ac:dyDescent="0.2">
      <c r="A458" s="23" t="s">
        <v>828</v>
      </c>
      <c r="B458" s="298">
        <v>5.5</v>
      </c>
      <c r="C458" s="287">
        <v>1</v>
      </c>
      <c r="D458" s="287">
        <v>2</v>
      </c>
      <c r="E458" s="287" t="s">
        <v>54</v>
      </c>
      <c r="F458" s="298" t="s">
        <v>11</v>
      </c>
      <c r="G458" s="298" t="s">
        <v>11</v>
      </c>
      <c r="H458" s="340">
        <v>5500000</v>
      </c>
      <c r="I458" s="298" t="s">
        <v>11</v>
      </c>
      <c r="J458" s="298" t="s">
        <v>11</v>
      </c>
      <c r="K458" s="340">
        <v>5500000</v>
      </c>
    </row>
    <row r="459" spans="1:14" ht="57" customHeight="1" x14ac:dyDescent="0.2">
      <c r="A459" s="57" t="s">
        <v>1119</v>
      </c>
      <c r="B459" s="325"/>
      <c r="C459" s="300"/>
      <c r="D459" s="300"/>
      <c r="E459" s="300"/>
      <c r="F459" s="325"/>
      <c r="G459" s="325"/>
      <c r="H459" s="359"/>
      <c r="I459" s="325"/>
      <c r="J459" s="325"/>
      <c r="K459" s="359"/>
    </row>
    <row r="460" spans="1:14" ht="17.25" customHeight="1" x14ac:dyDescent="0.2">
      <c r="A460" s="23" t="s">
        <v>830</v>
      </c>
      <c r="B460" s="252">
        <v>5.5</v>
      </c>
      <c r="C460" s="253">
        <v>1</v>
      </c>
      <c r="D460" s="253">
        <v>2</v>
      </c>
      <c r="E460" s="253" t="s">
        <v>54</v>
      </c>
      <c r="F460" s="298" t="s">
        <v>11</v>
      </c>
      <c r="G460" s="298" t="s">
        <v>11</v>
      </c>
      <c r="H460" s="326">
        <v>29000000</v>
      </c>
      <c r="I460" s="298" t="s">
        <v>11</v>
      </c>
      <c r="J460" s="298" t="s">
        <v>11</v>
      </c>
      <c r="K460" s="250">
        <v>29000000</v>
      </c>
    </row>
    <row r="461" spans="1:14" ht="58.5" x14ac:dyDescent="0.2">
      <c r="A461" s="57" t="s">
        <v>1213</v>
      </c>
      <c r="B461" s="252"/>
      <c r="C461" s="253"/>
      <c r="D461" s="253"/>
      <c r="E461" s="253"/>
      <c r="F461" s="325"/>
      <c r="G461" s="325"/>
      <c r="H461" s="327"/>
      <c r="I461" s="325"/>
      <c r="J461" s="325"/>
      <c r="K461" s="250"/>
    </row>
    <row r="462" spans="1:14" s="87" customFormat="1" ht="19.5" x14ac:dyDescent="0.4">
      <c r="A462" s="72" t="s">
        <v>832</v>
      </c>
      <c r="B462" s="223">
        <v>5.5</v>
      </c>
      <c r="C462" s="225">
        <v>1</v>
      </c>
      <c r="D462" s="225">
        <v>2</v>
      </c>
      <c r="E462" s="264" t="s">
        <v>54</v>
      </c>
      <c r="F462" s="223" t="s">
        <v>11</v>
      </c>
      <c r="G462" s="223" t="s">
        <v>11</v>
      </c>
      <c r="H462" s="222">
        <v>1637000</v>
      </c>
      <c r="I462" s="223" t="s">
        <v>11</v>
      </c>
      <c r="J462" s="223" t="s">
        <v>11</v>
      </c>
      <c r="K462" s="224">
        <v>1637000</v>
      </c>
    </row>
    <row r="463" spans="1:14" s="87" customFormat="1" ht="58.5" x14ac:dyDescent="0.4">
      <c r="A463" s="92" t="s">
        <v>799</v>
      </c>
      <c r="B463" s="223"/>
      <c r="C463" s="225"/>
      <c r="D463" s="225"/>
      <c r="E463" s="264"/>
      <c r="F463" s="223"/>
      <c r="G463" s="223"/>
      <c r="H463" s="222"/>
      <c r="I463" s="223"/>
      <c r="J463" s="223"/>
      <c r="K463" s="224"/>
    </row>
    <row r="464" spans="1:14" s="87" customFormat="1" ht="19.5" x14ac:dyDescent="0.4">
      <c r="A464" s="72" t="s">
        <v>834</v>
      </c>
      <c r="B464" s="223">
        <v>5.5</v>
      </c>
      <c r="C464" s="225">
        <v>1</v>
      </c>
      <c r="D464" s="225">
        <v>2</v>
      </c>
      <c r="E464" s="264" t="s">
        <v>54</v>
      </c>
      <c r="F464" s="223" t="s">
        <v>11</v>
      </c>
      <c r="G464" s="223" t="s">
        <v>11</v>
      </c>
      <c r="H464" s="222">
        <v>500000</v>
      </c>
      <c r="I464" s="223" t="s">
        <v>11</v>
      </c>
      <c r="J464" s="223" t="s">
        <v>11</v>
      </c>
      <c r="K464" s="224">
        <v>500000</v>
      </c>
    </row>
    <row r="465" spans="1:15" s="87" customFormat="1" ht="39" x14ac:dyDescent="0.4">
      <c r="A465" s="80" t="s">
        <v>801</v>
      </c>
      <c r="B465" s="223"/>
      <c r="C465" s="225"/>
      <c r="D465" s="225"/>
      <c r="E465" s="264"/>
      <c r="F465" s="223"/>
      <c r="G465" s="223"/>
      <c r="H465" s="222"/>
      <c r="I465" s="223"/>
      <c r="J465" s="223"/>
      <c r="K465" s="224"/>
    </row>
    <row r="466" spans="1:15" s="87" customFormat="1" ht="19.5" x14ac:dyDescent="0.4">
      <c r="A466" s="23" t="s">
        <v>836</v>
      </c>
      <c r="B466" s="252">
        <v>5.5</v>
      </c>
      <c r="C466" s="253">
        <v>1</v>
      </c>
      <c r="D466" s="253">
        <v>1</v>
      </c>
      <c r="E466" s="253" t="s">
        <v>54</v>
      </c>
      <c r="F466" s="298" t="s">
        <v>11</v>
      </c>
      <c r="G466" s="298" t="s">
        <v>11</v>
      </c>
      <c r="H466" s="355">
        <v>3000000</v>
      </c>
      <c r="I466" s="298" t="s">
        <v>11</v>
      </c>
      <c r="J466" s="298" t="s">
        <v>11</v>
      </c>
      <c r="K466" s="251">
        <v>3000000</v>
      </c>
    </row>
    <row r="467" spans="1:15" s="87" customFormat="1" ht="39" x14ac:dyDescent="0.4">
      <c r="A467" s="80" t="s">
        <v>808</v>
      </c>
      <c r="B467" s="252"/>
      <c r="C467" s="253"/>
      <c r="D467" s="253"/>
      <c r="E467" s="253"/>
      <c r="F467" s="299"/>
      <c r="G467" s="299"/>
      <c r="H467" s="356"/>
      <c r="I467" s="299"/>
      <c r="J467" s="299"/>
      <c r="K467" s="251"/>
    </row>
    <row r="468" spans="1:15" ht="17.25" customHeight="1" x14ac:dyDescent="0.2">
      <c r="A468" s="72" t="s">
        <v>838</v>
      </c>
      <c r="B468" s="252">
        <v>5.5</v>
      </c>
      <c r="C468" s="225">
        <v>1</v>
      </c>
      <c r="D468" s="225">
        <v>2</v>
      </c>
      <c r="E468" s="253" t="s">
        <v>54</v>
      </c>
      <c r="F468" s="223" t="s">
        <v>11</v>
      </c>
      <c r="G468" s="223" t="s">
        <v>11</v>
      </c>
      <c r="H468" s="222">
        <v>4930600</v>
      </c>
      <c r="I468" s="223" t="s">
        <v>11</v>
      </c>
      <c r="J468" s="223" t="s">
        <v>11</v>
      </c>
      <c r="K468" s="224">
        <v>4930600</v>
      </c>
    </row>
    <row r="469" spans="1:15" ht="78" x14ac:dyDescent="0.2">
      <c r="A469" s="86" t="s">
        <v>811</v>
      </c>
      <c r="B469" s="252"/>
      <c r="C469" s="225"/>
      <c r="D469" s="225"/>
      <c r="E469" s="253"/>
      <c r="F469" s="223"/>
      <c r="G469" s="223"/>
      <c r="H469" s="222"/>
      <c r="I469" s="223"/>
      <c r="J469" s="223"/>
      <c r="K469" s="224"/>
    </row>
    <row r="470" spans="1:15" ht="17.25" customHeight="1" x14ac:dyDescent="0.2">
      <c r="A470" s="16" t="s">
        <v>57</v>
      </c>
      <c r="B470" s="346"/>
      <c r="C470" s="362"/>
      <c r="D470" s="362"/>
      <c r="E470" s="362"/>
      <c r="F470" s="348" t="s">
        <v>11</v>
      </c>
      <c r="G470" s="348" t="s">
        <v>11</v>
      </c>
      <c r="H470" s="349">
        <f>SUM(H472:H487)</f>
        <v>72238000</v>
      </c>
      <c r="I470" s="348" t="s">
        <v>11</v>
      </c>
      <c r="J470" s="348" t="s">
        <v>11</v>
      </c>
      <c r="K470" s="349">
        <f>SUM(K472:K487)</f>
        <v>72238000</v>
      </c>
    </row>
    <row r="471" spans="1:15" ht="39" x14ac:dyDescent="0.2">
      <c r="A471" s="17" t="s">
        <v>1120</v>
      </c>
      <c r="B471" s="347"/>
      <c r="C471" s="363"/>
      <c r="D471" s="363"/>
      <c r="E471" s="363"/>
      <c r="F471" s="306"/>
      <c r="G471" s="306"/>
      <c r="H471" s="350"/>
      <c r="I471" s="306"/>
      <c r="J471" s="306"/>
      <c r="K471" s="350"/>
    </row>
    <row r="472" spans="1:15" ht="17.25" customHeight="1" x14ac:dyDescent="0.2">
      <c r="A472" s="23" t="s">
        <v>1187</v>
      </c>
      <c r="B472" s="298">
        <v>5.5</v>
      </c>
      <c r="C472" s="287">
        <v>1</v>
      </c>
      <c r="D472" s="287">
        <v>1</v>
      </c>
      <c r="E472" s="287" t="s">
        <v>51</v>
      </c>
      <c r="F472" s="298" t="s">
        <v>11</v>
      </c>
      <c r="G472" s="298" t="s">
        <v>11</v>
      </c>
      <c r="H472" s="332">
        <v>13100000</v>
      </c>
      <c r="I472" s="298" t="s">
        <v>11</v>
      </c>
      <c r="J472" s="298" t="s">
        <v>11</v>
      </c>
      <c r="K472" s="332">
        <v>13100000</v>
      </c>
    </row>
    <row r="473" spans="1:15" ht="56.25" customHeight="1" x14ac:dyDescent="0.2">
      <c r="A473" s="20" t="s">
        <v>1655</v>
      </c>
      <c r="B473" s="299"/>
      <c r="C473" s="288"/>
      <c r="D473" s="288"/>
      <c r="E473" s="288"/>
      <c r="F473" s="299"/>
      <c r="G473" s="299"/>
      <c r="H473" s="358"/>
      <c r="I473" s="299"/>
      <c r="J473" s="299"/>
      <c r="K473" s="358"/>
    </row>
    <row r="474" spans="1:15" ht="17.25" customHeight="1" x14ac:dyDescent="0.2">
      <c r="A474" s="23" t="s">
        <v>1188</v>
      </c>
      <c r="B474" s="252">
        <v>5.5</v>
      </c>
      <c r="C474" s="253">
        <v>1</v>
      </c>
      <c r="D474" s="253">
        <v>1</v>
      </c>
      <c r="E474" s="253" t="s">
        <v>51</v>
      </c>
      <c r="F474" s="298" t="s">
        <v>11</v>
      </c>
      <c r="G474" s="298" t="s">
        <v>11</v>
      </c>
      <c r="H474" s="355">
        <v>9000000</v>
      </c>
      <c r="I474" s="298" t="s">
        <v>11</v>
      </c>
      <c r="J474" s="298" t="s">
        <v>11</v>
      </c>
      <c r="K474" s="251">
        <v>9000000</v>
      </c>
    </row>
    <row r="475" spans="1:15" ht="39" x14ac:dyDescent="0.2">
      <c r="A475" s="20" t="s">
        <v>1656</v>
      </c>
      <c r="B475" s="252"/>
      <c r="C475" s="253"/>
      <c r="D475" s="253"/>
      <c r="E475" s="253"/>
      <c r="F475" s="299"/>
      <c r="G475" s="299"/>
      <c r="H475" s="356"/>
      <c r="I475" s="299"/>
      <c r="J475" s="299"/>
      <c r="K475" s="251"/>
    </row>
    <row r="476" spans="1:15" s="87" customFormat="1" ht="19.5" x14ac:dyDescent="0.4">
      <c r="A476" s="23" t="s">
        <v>1189</v>
      </c>
      <c r="B476" s="252">
        <v>5.5</v>
      </c>
      <c r="C476" s="253">
        <v>1</v>
      </c>
      <c r="D476" s="253">
        <v>1</v>
      </c>
      <c r="E476" s="253" t="s">
        <v>51</v>
      </c>
      <c r="F476" s="298" t="s">
        <v>11</v>
      </c>
      <c r="G476" s="298" t="s">
        <v>11</v>
      </c>
      <c r="H476" s="355">
        <v>14000000</v>
      </c>
      <c r="I476" s="298" t="s">
        <v>11</v>
      </c>
      <c r="J476" s="298" t="s">
        <v>11</v>
      </c>
      <c r="K476" s="251">
        <v>14000000</v>
      </c>
      <c r="O476" s="90"/>
    </row>
    <row r="477" spans="1:15" ht="49.5" customHeight="1" x14ac:dyDescent="0.2">
      <c r="A477" s="20" t="s">
        <v>1657</v>
      </c>
      <c r="B477" s="252"/>
      <c r="C477" s="253"/>
      <c r="D477" s="253"/>
      <c r="E477" s="253"/>
      <c r="F477" s="299"/>
      <c r="G477" s="299"/>
      <c r="H477" s="356"/>
      <c r="I477" s="299"/>
      <c r="J477" s="299"/>
      <c r="K477" s="251"/>
    </row>
    <row r="478" spans="1:15" ht="17.25" customHeight="1" x14ac:dyDescent="0.2">
      <c r="A478" s="72" t="s">
        <v>1190</v>
      </c>
      <c r="B478" s="252">
        <v>5.5</v>
      </c>
      <c r="C478" s="225">
        <v>1</v>
      </c>
      <c r="D478" s="225">
        <v>2</v>
      </c>
      <c r="E478" s="264" t="s">
        <v>51</v>
      </c>
      <c r="F478" s="223" t="s">
        <v>11</v>
      </c>
      <c r="G478" s="223" t="s">
        <v>11</v>
      </c>
      <c r="H478" s="222">
        <v>2000000</v>
      </c>
      <c r="I478" s="223" t="s">
        <v>11</v>
      </c>
      <c r="J478" s="223" t="s">
        <v>11</v>
      </c>
      <c r="K478" s="224">
        <v>2000000</v>
      </c>
    </row>
    <row r="479" spans="1:15" ht="33" x14ac:dyDescent="0.25">
      <c r="A479" s="100" t="s">
        <v>721</v>
      </c>
      <c r="B479" s="252"/>
      <c r="C479" s="225"/>
      <c r="D479" s="225"/>
      <c r="E479" s="264"/>
      <c r="F479" s="223"/>
      <c r="G479" s="223"/>
      <c r="H479" s="222"/>
      <c r="I479" s="223"/>
      <c r="J479" s="223"/>
      <c r="K479" s="224"/>
    </row>
    <row r="480" spans="1:15" ht="17.25" customHeight="1" x14ac:dyDescent="0.2">
      <c r="A480" s="72" t="s">
        <v>1191</v>
      </c>
      <c r="B480" s="252">
        <v>5.5</v>
      </c>
      <c r="C480" s="225">
        <v>1</v>
      </c>
      <c r="D480" s="225">
        <v>2</v>
      </c>
      <c r="E480" s="264" t="s">
        <v>51</v>
      </c>
      <c r="F480" s="223" t="s">
        <v>11</v>
      </c>
      <c r="G480" s="223" t="s">
        <v>11</v>
      </c>
      <c r="H480" s="222">
        <v>9000000</v>
      </c>
      <c r="I480" s="223" t="s">
        <v>11</v>
      </c>
      <c r="J480" s="223" t="s">
        <v>11</v>
      </c>
      <c r="K480" s="224">
        <v>9000000</v>
      </c>
    </row>
    <row r="481" spans="1:15" ht="33" x14ac:dyDescent="0.25">
      <c r="A481" s="100" t="s">
        <v>722</v>
      </c>
      <c r="B481" s="252"/>
      <c r="C481" s="225"/>
      <c r="D481" s="225"/>
      <c r="E481" s="264"/>
      <c r="F481" s="223"/>
      <c r="G481" s="223"/>
      <c r="H481" s="222"/>
      <c r="I481" s="223"/>
      <c r="J481" s="223"/>
      <c r="K481" s="224"/>
    </row>
    <row r="482" spans="1:15" ht="17.25" customHeight="1" x14ac:dyDescent="0.2">
      <c r="A482" s="72" t="s">
        <v>1192</v>
      </c>
      <c r="B482" s="252">
        <v>5.5</v>
      </c>
      <c r="C482" s="225">
        <v>1</v>
      </c>
      <c r="D482" s="225">
        <v>2</v>
      </c>
      <c r="E482" s="264" t="s">
        <v>51</v>
      </c>
      <c r="F482" s="223" t="s">
        <v>11</v>
      </c>
      <c r="G482" s="223" t="s">
        <v>11</v>
      </c>
      <c r="H482" s="222">
        <v>14000000</v>
      </c>
      <c r="I482" s="223" t="s">
        <v>11</v>
      </c>
      <c r="J482" s="223" t="s">
        <v>11</v>
      </c>
      <c r="K482" s="224">
        <v>14000000</v>
      </c>
    </row>
    <row r="483" spans="1:15" ht="49.5" x14ac:dyDescent="0.25">
      <c r="A483" s="100" t="s">
        <v>723</v>
      </c>
      <c r="B483" s="252"/>
      <c r="C483" s="225"/>
      <c r="D483" s="225"/>
      <c r="E483" s="264"/>
      <c r="F483" s="223"/>
      <c r="G483" s="223"/>
      <c r="H483" s="222"/>
      <c r="I483" s="223"/>
      <c r="J483" s="223"/>
      <c r="K483" s="224"/>
    </row>
    <row r="484" spans="1:15" s="87" customFormat="1" ht="19.5" x14ac:dyDescent="0.4">
      <c r="A484" s="23" t="s">
        <v>1193</v>
      </c>
      <c r="B484" s="252">
        <v>5.5</v>
      </c>
      <c r="C484" s="253">
        <v>1</v>
      </c>
      <c r="D484" s="253">
        <v>1</v>
      </c>
      <c r="E484" s="253" t="s">
        <v>12</v>
      </c>
      <c r="F484" s="298" t="s">
        <v>11</v>
      </c>
      <c r="G484" s="298" t="s">
        <v>11</v>
      </c>
      <c r="H484" s="326">
        <v>6600000</v>
      </c>
      <c r="I484" s="298" t="s">
        <v>11</v>
      </c>
      <c r="J484" s="298" t="s">
        <v>11</v>
      </c>
      <c r="K484" s="250">
        <v>6600000</v>
      </c>
    </row>
    <row r="485" spans="1:15" s="87" customFormat="1" ht="58.5" x14ac:dyDescent="0.4">
      <c r="A485" s="18" t="s">
        <v>526</v>
      </c>
      <c r="B485" s="252"/>
      <c r="C485" s="253"/>
      <c r="D485" s="253"/>
      <c r="E485" s="253"/>
      <c r="F485" s="299"/>
      <c r="G485" s="299"/>
      <c r="H485" s="328"/>
      <c r="I485" s="299"/>
      <c r="J485" s="299"/>
      <c r="K485" s="250"/>
    </row>
    <row r="486" spans="1:15" s="87" customFormat="1" ht="19.5" x14ac:dyDescent="0.4">
      <c r="A486" s="23" t="s">
        <v>1456</v>
      </c>
      <c r="B486" s="252">
        <v>5.5</v>
      </c>
      <c r="C486" s="253">
        <v>1</v>
      </c>
      <c r="D486" s="253">
        <v>1</v>
      </c>
      <c r="E486" s="253" t="s">
        <v>492</v>
      </c>
      <c r="F486" s="298" t="s">
        <v>11</v>
      </c>
      <c r="G486" s="298" t="s">
        <v>11</v>
      </c>
      <c r="H486" s="355">
        <v>4538000</v>
      </c>
      <c r="I486" s="298" t="s">
        <v>11</v>
      </c>
      <c r="J486" s="298" t="s">
        <v>11</v>
      </c>
      <c r="K486" s="251">
        <v>4538000</v>
      </c>
    </row>
    <row r="487" spans="1:15" s="87" customFormat="1" ht="39" x14ac:dyDescent="0.4">
      <c r="A487" s="18" t="s">
        <v>527</v>
      </c>
      <c r="B487" s="252"/>
      <c r="C487" s="253"/>
      <c r="D487" s="253"/>
      <c r="E487" s="253"/>
      <c r="F487" s="299"/>
      <c r="G487" s="299"/>
      <c r="H487" s="356"/>
      <c r="I487" s="299"/>
      <c r="J487" s="299"/>
      <c r="K487" s="251"/>
    </row>
    <row r="488" spans="1:15" ht="19.5" x14ac:dyDescent="0.2">
      <c r="A488" s="22" t="s">
        <v>528</v>
      </c>
      <c r="B488" s="346"/>
      <c r="C488" s="346"/>
      <c r="D488" s="346"/>
      <c r="E488" s="346"/>
      <c r="F488" s="348" t="s">
        <v>11</v>
      </c>
      <c r="G488" s="348" t="s">
        <v>11</v>
      </c>
      <c r="H488" s="349">
        <f>SUM(H490:H500)</f>
        <v>31162000</v>
      </c>
      <c r="I488" s="348" t="s">
        <v>11</v>
      </c>
      <c r="J488" s="348" t="s">
        <v>11</v>
      </c>
      <c r="K488" s="349">
        <f>SUM(K490:K500)</f>
        <v>31162000</v>
      </c>
      <c r="L488" s="50"/>
    </row>
    <row r="489" spans="1:15" ht="22.5" customHeight="1" x14ac:dyDescent="0.2">
      <c r="A489" s="21" t="s">
        <v>529</v>
      </c>
      <c r="B489" s="347"/>
      <c r="C489" s="347"/>
      <c r="D489" s="347"/>
      <c r="E489" s="347"/>
      <c r="F489" s="306"/>
      <c r="G489" s="306"/>
      <c r="H489" s="350"/>
      <c r="I489" s="306"/>
      <c r="J489" s="306"/>
      <c r="K489" s="350"/>
    </row>
    <row r="490" spans="1:15" ht="19.5" x14ac:dyDescent="0.2">
      <c r="A490" s="23" t="s">
        <v>1095</v>
      </c>
      <c r="B490" s="252">
        <v>5.5</v>
      </c>
      <c r="C490" s="253">
        <v>1</v>
      </c>
      <c r="D490" s="253">
        <v>3</v>
      </c>
      <c r="E490" s="253" t="s">
        <v>51</v>
      </c>
      <c r="F490" s="298" t="s">
        <v>11</v>
      </c>
      <c r="G490" s="298" t="s">
        <v>11</v>
      </c>
      <c r="H490" s="355">
        <v>5500000</v>
      </c>
      <c r="I490" s="298" t="s">
        <v>11</v>
      </c>
      <c r="J490" s="298" t="s">
        <v>11</v>
      </c>
      <c r="K490" s="332">
        <v>5500000</v>
      </c>
    </row>
    <row r="491" spans="1:15" s="87" customFormat="1" ht="19.5" x14ac:dyDescent="0.4">
      <c r="A491" s="35" t="s">
        <v>530</v>
      </c>
      <c r="B491" s="252"/>
      <c r="C491" s="253"/>
      <c r="D491" s="253"/>
      <c r="E491" s="253"/>
      <c r="F491" s="325"/>
      <c r="G491" s="325"/>
      <c r="H491" s="357"/>
      <c r="I491" s="325"/>
      <c r="J491" s="325"/>
      <c r="K491" s="333"/>
    </row>
    <row r="492" spans="1:15" s="87" customFormat="1" ht="19.5" x14ac:dyDescent="0.4">
      <c r="A492" s="20" t="s">
        <v>531</v>
      </c>
      <c r="B492" s="252"/>
      <c r="C492" s="253"/>
      <c r="D492" s="253"/>
      <c r="E492" s="253"/>
      <c r="F492" s="299"/>
      <c r="G492" s="299"/>
      <c r="H492" s="356"/>
      <c r="I492" s="299"/>
      <c r="J492" s="299"/>
      <c r="K492" s="358"/>
    </row>
    <row r="493" spans="1:15" s="87" customFormat="1" ht="19.5" x14ac:dyDescent="0.4">
      <c r="A493" s="72" t="s">
        <v>1288</v>
      </c>
      <c r="B493" s="223">
        <v>5.5</v>
      </c>
      <c r="C493" s="225">
        <v>1</v>
      </c>
      <c r="D493" s="225">
        <v>2</v>
      </c>
      <c r="E493" s="264" t="s">
        <v>51</v>
      </c>
      <c r="F493" s="223" t="s">
        <v>11</v>
      </c>
      <c r="G493" s="223" t="s">
        <v>11</v>
      </c>
      <c r="H493" s="222">
        <v>9600000</v>
      </c>
      <c r="I493" s="223" t="s">
        <v>11</v>
      </c>
      <c r="J493" s="223" t="s">
        <v>11</v>
      </c>
      <c r="K493" s="224">
        <v>9600000</v>
      </c>
      <c r="O493" s="90"/>
    </row>
    <row r="494" spans="1:15" s="87" customFormat="1" ht="51.75" x14ac:dyDescent="0.4">
      <c r="A494" s="100" t="s">
        <v>717</v>
      </c>
      <c r="B494" s="223"/>
      <c r="C494" s="225"/>
      <c r="D494" s="225"/>
      <c r="E494" s="264"/>
      <c r="F494" s="223"/>
      <c r="G494" s="223"/>
      <c r="H494" s="222"/>
      <c r="I494" s="223"/>
      <c r="J494" s="223"/>
      <c r="K494" s="224"/>
    </row>
    <row r="495" spans="1:15" s="87" customFormat="1" ht="19.5" x14ac:dyDescent="0.4">
      <c r="A495" s="72" t="s">
        <v>1289</v>
      </c>
      <c r="B495" s="223">
        <v>5.5</v>
      </c>
      <c r="C495" s="225">
        <v>1</v>
      </c>
      <c r="D495" s="225">
        <v>2</v>
      </c>
      <c r="E495" s="264" t="s">
        <v>51</v>
      </c>
      <c r="F495" s="223" t="s">
        <v>11</v>
      </c>
      <c r="G495" s="223" t="s">
        <v>11</v>
      </c>
      <c r="H495" s="222">
        <v>4700000</v>
      </c>
      <c r="I495" s="223" t="s">
        <v>11</v>
      </c>
      <c r="J495" s="223" t="s">
        <v>11</v>
      </c>
      <c r="K495" s="224">
        <v>4700000</v>
      </c>
    </row>
    <row r="496" spans="1:15" s="87" customFormat="1" ht="35.25" x14ac:dyDescent="0.4">
      <c r="A496" s="100" t="s">
        <v>718</v>
      </c>
      <c r="B496" s="223"/>
      <c r="C496" s="225"/>
      <c r="D496" s="225"/>
      <c r="E496" s="264"/>
      <c r="F496" s="223"/>
      <c r="G496" s="223"/>
      <c r="H496" s="222"/>
      <c r="I496" s="223"/>
      <c r="J496" s="223"/>
      <c r="K496" s="224"/>
    </row>
    <row r="497" spans="1:11" s="87" customFormat="1" ht="19.5" x14ac:dyDescent="0.4">
      <c r="A497" s="72" t="s">
        <v>1290</v>
      </c>
      <c r="B497" s="223">
        <v>5.5</v>
      </c>
      <c r="C497" s="225">
        <v>1</v>
      </c>
      <c r="D497" s="225">
        <v>2</v>
      </c>
      <c r="E497" s="264" t="s">
        <v>51</v>
      </c>
      <c r="F497" s="223" t="s">
        <v>11</v>
      </c>
      <c r="G497" s="223" t="s">
        <v>11</v>
      </c>
      <c r="H497" s="222">
        <v>9300000</v>
      </c>
      <c r="I497" s="223" t="s">
        <v>11</v>
      </c>
      <c r="J497" s="223" t="s">
        <v>11</v>
      </c>
      <c r="K497" s="224">
        <v>9300000</v>
      </c>
    </row>
    <row r="498" spans="1:11" s="87" customFormat="1" ht="35.25" x14ac:dyDescent="0.4">
      <c r="A498" s="100" t="s">
        <v>734</v>
      </c>
      <c r="B498" s="223"/>
      <c r="C498" s="225"/>
      <c r="D498" s="225"/>
      <c r="E498" s="264"/>
      <c r="F498" s="223"/>
      <c r="G498" s="223"/>
      <c r="H498" s="222"/>
      <c r="I498" s="223"/>
      <c r="J498" s="223"/>
      <c r="K498" s="224"/>
    </row>
    <row r="499" spans="1:11" s="87" customFormat="1" ht="19.5" x14ac:dyDescent="0.4">
      <c r="A499" s="56" t="s">
        <v>1291</v>
      </c>
      <c r="B499" s="299">
        <v>5.5</v>
      </c>
      <c r="C499" s="253">
        <v>1</v>
      </c>
      <c r="D499" s="253">
        <v>3</v>
      </c>
      <c r="E499" s="253" t="s">
        <v>54</v>
      </c>
      <c r="F499" s="298" t="s">
        <v>11</v>
      </c>
      <c r="G499" s="298" t="s">
        <v>11</v>
      </c>
      <c r="H499" s="326">
        <v>2062000</v>
      </c>
      <c r="I499" s="298" t="s">
        <v>11</v>
      </c>
      <c r="J499" s="298" t="s">
        <v>11</v>
      </c>
      <c r="K499" s="250">
        <v>2062000</v>
      </c>
    </row>
    <row r="500" spans="1:11" s="87" customFormat="1" ht="19.5" x14ac:dyDescent="0.4">
      <c r="A500" s="91" t="s">
        <v>694</v>
      </c>
      <c r="B500" s="252"/>
      <c r="C500" s="253"/>
      <c r="D500" s="253"/>
      <c r="E500" s="253"/>
      <c r="F500" s="299"/>
      <c r="G500" s="299"/>
      <c r="H500" s="328"/>
      <c r="I500" s="299"/>
      <c r="J500" s="299"/>
      <c r="K500" s="250"/>
    </row>
    <row r="501" spans="1:11" ht="17.25" customHeight="1" x14ac:dyDescent="0.2">
      <c r="A501" s="16" t="s">
        <v>67</v>
      </c>
      <c r="B501" s="261"/>
      <c r="C501" s="247"/>
      <c r="D501" s="247"/>
      <c r="E501" s="247"/>
      <c r="F501" s="348" t="s">
        <v>11</v>
      </c>
      <c r="G501" s="348" t="s">
        <v>11</v>
      </c>
      <c r="H501" s="370">
        <f>SUM(H503:H510)</f>
        <v>75162050</v>
      </c>
      <c r="I501" s="348" t="s">
        <v>11</v>
      </c>
      <c r="J501" s="348" t="s">
        <v>11</v>
      </c>
      <c r="K501" s="265">
        <f>SUM(K503:K510)</f>
        <v>75162050</v>
      </c>
    </row>
    <row r="502" spans="1:11" ht="39" x14ac:dyDescent="0.2">
      <c r="A502" s="17" t="s">
        <v>532</v>
      </c>
      <c r="B502" s="261"/>
      <c r="C502" s="247"/>
      <c r="D502" s="247"/>
      <c r="E502" s="247"/>
      <c r="F502" s="306"/>
      <c r="G502" s="306"/>
      <c r="H502" s="371"/>
      <c r="I502" s="306"/>
      <c r="J502" s="306"/>
      <c r="K502" s="265"/>
    </row>
    <row r="503" spans="1:11" ht="17.25" customHeight="1" x14ac:dyDescent="0.2">
      <c r="A503" s="23" t="s">
        <v>882</v>
      </c>
      <c r="B503" s="252">
        <v>5.0999999999999996</v>
      </c>
      <c r="C503" s="253">
        <v>1</v>
      </c>
      <c r="D503" s="253">
        <v>4</v>
      </c>
      <c r="E503" s="253" t="s">
        <v>51</v>
      </c>
      <c r="F503" s="298" t="s">
        <v>11</v>
      </c>
      <c r="G503" s="298" t="s">
        <v>11</v>
      </c>
      <c r="H503" s="355">
        <v>9998000</v>
      </c>
      <c r="I503" s="298" t="s">
        <v>11</v>
      </c>
      <c r="J503" s="298" t="s">
        <v>11</v>
      </c>
      <c r="K503" s="251">
        <v>9998000</v>
      </c>
    </row>
    <row r="504" spans="1:11" ht="32.25" customHeight="1" x14ac:dyDescent="0.2">
      <c r="A504" s="20" t="s">
        <v>1658</v>
      </c>
      <c r="B504" s="252"/>
      <c r="C504" s="253"/>
      <c r="D504" s="253"/>
      <c r="E504" s="253"/>
      <c r="F504" s="299"/>
      <c r="G504" s="299"/>
      <c r="H504" s="356"/>
      <c r="I504" s="299"/>
      <c r="J504" s="299"/>
      <c r="K504" s="251"/>
    </row>
    <row r="505" spans="1:11" ht="17.25" customHeight="1" x14ac:dyDescent="0.2">
      <c r="A505" s="23" t="s">
        <v>883</v>
      </c>
      <c r="B505" s="252">
        <v>5.0999999999999996</v>
      </c>
      <c r="C505" s="253">
        <v>1</v>
      </c>
      <c r="D505" s="253">
        <v>4</v>
      </c>
      <c r="E505" s="253" t="s">
        <v>12</v>
      </c>
      <c r="F505" s="298" t="s">
        <v>11</v>
      </c>
      <c r="G505" s="298" t="s">
        <v>11</v>
      </c>
      <c r="H505" s="326">
        <v>50000000</v>
      </c>
      <c r="I505" s="298" t="s">
        <v>11</v>
      </c>
      <c r="J505" s="298" t="s">
        <v>11</v>
      </c>
      <c r="K505" s="250">
        <v>50000000</v>
      </c>
    </row>
    <row r="506" spans="1:11" ht="39" x14ac:dyDescent="0.2">
      <c r="A506" s="20" t="s">
        <v>533</v>
      </c>
      <c r="B506" s="252"/>
      <c r="C506" s="253"/>
      <c r="D506" s="253"/>
      <c r="E506" s="253"/>
      <c r="F506" s="299"/>
      <c r="G506" s="299"/>
      <c r="H506" s="328"/>
      <c r="I506" s="299"/>
      <c r="J506" s="299"/>
      <c r="K506" s="250"/>
    </row>
    <row r="507" spans="1:11" ht="17.25" customHeight="1" x14ac:dyDescent="0.2">
      <c r="A507" s="23" t="s">
        <v>1194</v>
      </c>
      <c r="B507" s="252">
        <v>5.0999999999999996</v>
      </c>
      <c r="C507" s="253">
        <v>1</v>
      </c>
      <c r="D507" s="253">
        <v>4</v>
      </c>
      <c r="E507" s="253" t="s">
        <v>12</v>
      </c>
      <c r="F507" s="298" t="s">
        <v>11</v>
      </c>
      <c r="G507" s="298" t="s">
        <v>11</v>
      </c>
      <c r="H507" s="326">
        <v>13144750</v>
      </c>
      <c r="I507" s="298" t="s">
        <v>11</v>
      </c>
      <c r="J507" s="298" t="s">
        <v>11</v>
      </c>
      <c r="K507" s="250">
        <v>13144750</v>
      </c>
    </row>
    <row r="508" spans="1:11" ht="23.25" customHeight="1" x14ac:dyDescent="0.2">
      <c r="A508" s="20" t="s">
        <v>534</v>
      </c>
      <c r="B508" s="252"/>
      <c r="C508" s="253"/>
      <c r="D508" s="253"/>
      <c r="E508" s="253"/>
      <c r="F508" s="299"/>
      <c r="G508" s="299"/>
      <c r="H508" s="328"/>
      <c r="I508" s="299"/>
      <c r="J508" s="299"/>
      <c r="K508" s="250"/>
    </row>
    <row r="509" spans="1:11" ht="17.25" customHeight="1" x14ac:dyDescent="0.2">
      <c r="A509" s="27" t="s">
        <v>1195</v>
      </c>
      <c r="B509" s="252">
        <v>5.0999999999999996</v>
      </c>
      <c r="C509" s="253">
        <v>1</v>
      </c>
      <c r="D509" s="253">
        <v>2</v>
      </c>
      <c r="E509" s="253" t="s">
        <v>227</v>
      </c>
      <c r="F509" s="298" t="s">
        <v>11</v>
      </c>
      <c r="G509" s="298" t="s">
        <v>11</v>
      </c>
      <c r="H509" s="326">
        <v>2019300</v>
      </c>
      <c r="I509" s="298" t="s">
        <v>11</v>
      </c>
      <c r="J509" s="298" t="s">
        <v>11</v>
      </c>
      <c r="K509" s="250">
        <v>2019300</v>
      </c>
    </row>
    <row r="510" spans="1:11" ht="39.75" customHeight="1" x14ac:dyDescent="0.2">
      <c r="A510" s="28" t="s">
        <v>535</v>
      </c>
      <c r="B510" s="252"/>
      <c r="C510" s="253"/>
      <c r="D510" s="253"/>
      <c r="E510" s="253"/>
      <c r="F510" s="299"/>
      <c r="G510" s="299"/>
      <c r="H510" s="328"/>
      <c r="I510" s="299"/>
      <c r="J510" s="299"/>
      <c r="K510" s="250"/>
    </row>
    <row r="511" spans="1:11" ht="17.25" customHeight="1" x14ac:dyDescent="0.2">
      <c r="A511" s="16" t="s">
        <v>75</v>
      </c>
      <c r="B511" s="261"/>
      <c r="C511" s="247"/>
      <c r="D511" s="247"/>
      <c r="E511" s="247"/>
      <c r="F511" s="348" t="s">
        <v>11</v>
      </c>
      <c r="G511" s="348" t="s">
        <v>11</v>
      </c>
      <c r="H511" s="370">
        <f>SUM(H513:H528)</f>
        <v>75860000</v>
      </c>
      <c r="I511" s="348" t="s">
        <v>11</v>
      </c>
      <c r="J511" s="348" t="s">
        <v>11</v>
      </c>
      <c r="K511" s="265">
        <f>SUM(K513:K528)</f>
        <v>75860000</v>
      </c>
    </row>
    <row r="512" spans="1:11" ht="39" x14ac:dyDescent="0.2">
      <c r="A512" s="17" t="s">
        <v>696</v>
      </c>
      <c r="B512" s="261"/>
      <c r="C512" s="247"/>
      <c r="D512" s="247"/>
      <c r="E512" s="247"/>
      <c r="F512" s="306"/>
      <c r="G512" s="306"/>
      <c r="H512" s="371"/>
      <c r="I512" s="306"/>
      <c r="J512" s="306"/>
      <c r="K512" s="265"/>
    </row>
    <row r="513" spans="1:14" ht="17.25" customHeight="1" x14ac:dyDescent="0.2">
      <c r="A513" s="19" t="s">
        <v>692</v>
      </c>
      <c r="B513" s="252">
        <v>5.2</v>
      </c>
      <c r="C513" s="253">
        <v>1</v>
      </c>
      <c r="D513" s="253">
        <v>2</v>
      </c>
      <c r="E513" s="253" t="s">
        <v>12</v>
      </c>
      <c r="F513" s="298" t="s">
        <v>11</v>
      </c>
      <c r="G513" s="298" t="s">
        <v>11</v>
      </c>
      <c r="H513" s="326">
        <v>2941000</v>
      </c>
      <c r="I513" s="298" t="s">
        <v>11</v>
      </c>
      <c r="J513" s="298" t="s">
        <v>11</v>
      </c>
      <c r="K513" s="250">
        <v>2941000</v>
      </c>
    </row>
    <row r="514" spans="1:14" ht="39" x14ac:dyDescent="0.2">
      <c r="A514" s="86" t="s">
        <v>843</v>
      </c>
      <c r="B514" s="252"/>
      <c r="C514" s="253"/>
      <c r="D514" s="253"/>
      <c r="E514" s="253"/>
      <c r="F514" s="299"/>
      <c r="G514" s="299"/>
      <c r="H514" s="328"/>
      <c r="I514" s="299"/>
      <c r="J514" s="299"/>
      <c r="K514" s="250"/>
    </row>
    <row r="515" spans="1:14" ht="17.25" customHeight="1" x14ac:dyDescent="0.2">
      <c r="A515" s="72" t="s">
        <v>1196</v>
      </c>
      <c r="B515" s="252">
        <v>5.2</v>
      </c>
      <c r="C515" s="225">
        <v>1</v>
      </c>
      <c r="D515" s="225">
        <v>2</v>
      </c>
      <c r="E515" s="264" t="s">
        <v>12</v>
      </c>
      <c r="F515" s="223" t="s">
        <v>11</v>
      </c>
      <c r="G515" s="223" t="s">
        <v>11</v>
      </c>
      <c r="H515" s="273">
        <v>2200000</v>
      </c>
      <c r="I515" s="223" t="s">
        <v>11</v>
      </c>
      <c r="J515" s="223" t="s">
        <v>11</v>
      </c>
      <c r="K515" s="224">
        <v>2200000</v>
      </c>
    </row>
    <row r="516" spans="1:14" ht="39" x14ac:dyDescent="0.2">
      <c r="A516" s="430" t="s">
        <v>844</v>
      </c>
      <c r="B516" s="252"/>
      <c r="C516" s="225"/>
      <c r="D516" s="225"/>
      <c r="E516" s="264"/>
      <c r="F516" s="223"/>
      <c r="G516" s="223"/>
      <c r="H516" s="274"/>
      <c r="I516" s="223"/>
      <c r="J516" s="223"/>
      <c r="K516" s="224"/>
    </row>
    <row r="517" spans="1:14" ht="19.5" x14ac:dyDescent="0.2">
      <c r="A517" s="19" t="s">
        <v>1198</v>
      </c>
      <c r="B517" s="252">
        <v>5.2</v>
      </c>
      <c r="C517" s="253">
        <v>1</v>
      </c>
      <c r="D517" s="253">
        <v>2</v>
      </c>
      <c r="E517" s="252" t="s">
        <v>489</v>
      </c>
      <c r="F517" s="298" t="s">
        <v>11</v>
      </c>
      <c r="G517" s="298" t="s">
        <v>11</v>
      </c>
      <c r="H517" s="355">
        <v>11659000</v>
      </c>
      <c r="I517" s="298" t="s">
        <v>11</v>
      </c>
      <c r="J517" s="298" t="s">
        <v>11</v>
      </c>
      <c r="K517" s="251">
        <v>11659000</v>
      </c>
    </row>
    <row r="518" spans="1:14" ht="34.5" customHeight="1" x14ac:dyDescent="0.2">
      <c r="A518" s="20" t="s">
        <v>536</v>
      </c>
      <c r="B518" s="252"/>
      <c r="C518" s="253"/>
      <c r="D518" s="253"/>
      <c r="E518" s="252"/>
      <c r="F518" s="299"/>
      <c r="G518" s="299"/>
      <c r="H518" s="356"/>
      <c r="I518" s="299"/>
      <c r="J518" s="299"/>
      <c r="K518" s="251"/>
    </row>
    <row r="519" spans="1:14" ht="17.25" customHeight="1" x14ac:dyDescent="0.2">
      <c r="A519" s="19" t="s">
        <v>199</v>
      </c>
      <c r="B519" s="252">
        <v>5.2</v>
      </c>
      <c r="C519" s="253">
        <v>1</v>
      </c>
      <c r="D519" s="253">
        <v>2</v>
      </c>
      <c r="E519" s="253" t="s">
        <v>54</v>
      </c>
      <c r="F519" s="298" t="s">
        <v>11</v>
      </c>
      <c r="G519" s="298" t="s">
        <v>11</v>
      </c>
      <c r="H519" s="355">
        <v>1430000</v>
      </c>
      <c r="I519" s="298" t="s">
        <v>11</v>
      </c>
      <c r="J519" s="298" t="s">
        <v>11</v>
      </c>
      <c r="K519" s="251">
        <v>1430000</v>
      </c>
    </row>
    <row r="520" spans="1:14" ht="58.5" x14ac:dyDescent="0.2">
      <c r="A520" s="20" t="s">
        <v>537</v>
      </c>
      <c r="B520" s="252"/>
      <c r="C520" s="253"/>
      <c r="D520" s="253"/>
      <c r="E520" s="253"/>
      <c r="F520" s="299"/>
      <c r="G520" s="299"/>
      <c r="H520" s="356"/>
      <c r="I520" s="299"/>
      <c r="J520" s="299"/>
      <c r="K520" s="251"/>
      <c r="N520" s="41"/>
    </row>
    <row r="521" spans="1:14" ht="17.25" customHeight="1" x14ac:dyDescent="0.2">
      <c r="A521" s="72" t="s">
        <v>1199</v>
      </c>
      <c r="B521" s="252">
        <v>5.2</v>
      </c>
      <c r="C521" s="225">
        <v>1</v>
      </c>
      <c r="D521" s="225">
        <v>2</v>
      </c>
      <c r="E521" s="264" t="s">
        <v>54</v>
      </c>
      <c r="F521" s="223" t="s">
        <v>11</v>
      </c>
      <c r="G521" s="223" t="s">
        <v>11</v>
      </c>
      <c r="H521" s="273">
        <v>4656000</v>
      </c>
      <c r="I521" s="223" t="s">
        <v>11</v>
      </c>
      <c r="J521" s="223" t="s">
        <v>11</v>
      </c>
      <c r="K521" s="224">
        <v>4656000</v>
      </c>
    </row>
    <row r="522" spans="1:14" ht="39" x14ac:dyDescent="0.2">
      <c r="A522" s="74" t="s">
        <v>736</v>
      </c>
      <c r="B522" s="252"/>
      <c r="C522" s="225"/>
      <c r="D522" s="225"/>
      <c r="E522" s="264"/>
      <c r="F522" s="223"/>
      <c r="G522" s="223"/>
      <c r="H522" s="274"/>
      <c r="I522" s="223"/>
      <c r="J522" s="223"/>
      <c r="K522" s="224"/>
    </row>
    <row r="523" spans="1:14" ht="17.25" customHeight="1" x14ac:dyDescent="0.2">
      <c r="A523" s="72" t="s">
        <v>1200</v>
      </c>
      <c r="B523" s="252">
        <v>5.2</v>
      </c>
      <c r="C523" s="225">
        <v>1</v>
      </c>
      <c r="D523" s="225">
        <v>2</v>
      </c>
      <c r="E523" s="264" t="s">
        <v>54</v>
      </c>
      <c r="F523" s="223" t="s">
        <v>11</v>
      </c>
      <c r="G523" s="223" t="s">
        <v>11</v>
      </c>
      <c r="H523" s="273">
        <v>1974000</v>
      </c>
      <c r="I523" s="223" t="s">
        <v>11</v>
      </c>
      <c r="J523" s="223" t="s">
        <v>11</v>
      </c>
      <c r="K523" s="224">
        <v>1974000</v>
      </c>
    </row>
    <row r="524" spans="1:14" ht="39" x14ac:dyDescent="0.2">
      <c r="A524" s="101" t="s">
        <v>737</v>
      </c>
      <c r="B524" s="252"/>
      <c r="C524" s="225"/>
      <c r="D524" s="225"/>
      <c r="E524" s="264"/>
      <c r="F524" s="223"/>
      <c r="G524" s="223"/>
      <c r="H524" s="274"/>
      <c r="I524" s="223"/>
      <c r="J524" s="223"/>
      <c r="K524" s="224"/>
    </row>
    <row r="525" spans="1:14" s="87" customFormat="1" ht="19.5" x14ac:dyDescent="0.4">
      <c r="A525" s="72" t="s">
        <v>1201</v>
      </c>
      <c r="B525" s="252">
        <v>5.2</v>
      </c>
      <c r="C525" s="225">
        <v>1</v>
      </c>
      <c r="D525" s="225">
        <v>2</v>
      </c>
      <c r="E525" s="264" t="s">
        <v>51</v>
      </c>
      <c r="F525" s="223" t="s">
        <v>11</v>
      </c>
      <c r="G525" s="223" t="s">
        <v>11</v>
      </c>
      <c r="H525" s="222">
        <v>21000000</v>
      </c>
      <c r="I525" s="223" t="s">
        <v>11</v>
      </c>
      <c r="J525" s="223" t="s">
        <v>11</v>
      </c>
      <c r="K525" s="224">
        <v>21000000</v>
      </c>
      <c r="N525" s="90"/>
    </row>
    <row r="526" spans="1:14" s="87" customFormat="1" ht="51.75" x14ac:dyDescent="0.4">
      <c r="A526" s="100" t="s">
        <v>730</v>
      </c>
      <c r="B526" s="252"/>
      <c r="C526" s="225"/>
      <c r="D526" s="225"/>
      <c r="E526" s="264"/>
      <c r="F526" s="223"/>
      <c r="G526" s="223"/>
      <c r="H526" s="222"/>
      <c r="I526" s="223"/>
      <c r="J526" s="223"/>
      <c r="K526" s="224"/>
      <c r="N526" s="90"/>
    </row>
    <row r="527" spans="1:14" ht="17.25" customHeight="1" x14ac:dyDescent="0.2">
      <c r="A527" s="72" t="s">
        <v>1202</v>
      </c>
      <c r="B527" s="252">
        <v>5.2</v>
      </c>
      <c r="C527" s="225">
        <v>1</v>
      </c>
      <c r="D527" s="225">
        <v>2</v>
      </c>
      <c r="E527" s="264" t="s">
        <v>51</v>
      </c>
      <c r="F527" s="223" t="s">
        <v>11</v>
      </c>
      <c r="G527" s="223" t="s">
        <v>11</v>
      </c>
      <c r="H527" s="222">
        <v>30000000</v>
      </c>
      <c r="I527" s="223" t="s">
        <v>11</v>
      </c>
      <c r="J527" s="223" t="s">
        <v>11</v>
      </c>
      <c r="K527" s="224">
        <v>30000000</v>
      </c>
    </row>
    <row r="528" spans="1:14" ht="33" x14ac:dyDescent="0.25">
      <c r="A528" s="100" t="s">
        <v>732</v>
      </c>
      <c r="B528" s="252"/>
      <c r="C528" s="225"/>
      <c r="D528" s="225"/>
      <c r="E528" s="264"/>
      <c r="F528" s="223"/>
      <c r="G528" s="223"/>
      <c r="H528" s="222"/>
      <c r="I528" s="223"/>
      <c r="J528" s="223"/>
      <c r="K528" s="224"/>
    </row>
    <row r="529" spans="1:11" ht="17.25" customHeight="1" x14ac:dyDescent="0.2">
      <c r="A529" s="16" t="s">
        <v>538</v>
      </c>
      <c r="B529" s="261"/>
      <c r="C529" s="247"/>
      <c r="D529" s="247"/>
      <c r="E529" s="247" t="s">
        <v>347</v>
      </c>
      <c r="F529" s="348" t="s">
        <v>11</v>
      </c>
      <c r="G529" s="348" t="s">
        <v>11</v>
      </c>
      <c r="H529" s="349">
        <f>SUM(H531:H569)</f>
        <v>84181000</v>
      </c>
      <c r="I529" s="348" t="s">
        <v>11</v>
      </c>
      <c r="J529" s="348" t="s">
        <v>11</v>
      </c>
      <c r="K529" s="349">
        <f>SUM(K531:K569)</f>
        <v>84181000</v>
      </c>
    </row>
    <row r="530" spans="1:11" ht="39" x14ac:dyDescent="0.2">
      <c r="A530" s="17" t="s">
        <v>1121</v>
      </c>
      <c r="B530" s="261"/>
      <c r="C530" s="247"/>
      <c r="D530" s="247"/>
      <c r="E530" s="247"/>
      <c r="F530" s="306"/>
      <c r="G530" s="306"/>
      <c r="H530" s="347"/>
      <c r="I530" s="306"/>
      <c r="J530" s="306"/>
      <c r="K530" s="347"/>
    </row>
    <row r="531" spans="1:11" ht="17.25" customHeight="1" x14ac:dyDescent="0.2">
      <c r="A531" s="37" t="s">
        <v>1203</v>
      </c>
      <c r="B531" s="252">
        <v>5.5</v>
      </c>
      <c r="C531" s="253">
        <v>1</v>
      </c>
      <c r="D531" s="253">
        <v>2</v>
      </c>
      <c r="E531" s="252" t="s">
        <v>49</v>
      </c>
      <c r="F531" s="298" t="s">
        <v>11</v>
      </c>
      <c r="G531" s="298" t="s">
        <v>11</v>
      </c>
      <c r="H531" s="355">
        <v>30000000</v>
      </c>
      <c r="I531" s="298" t="s">
        <v>11</v>
      </c>
      <c r="J531" s="298" t="s">
        <v>11</v>
      </c>
      <c r="K531" s="332">
        <v>30000000</v>
      </c>
    </row>
    <row r="532" spans="1:11" ht="19.5" x14ac:dyDescent="0.2">
      <c r="A532" s="20" t="s">
        <v>1223</v>
      </c>
      <c r="B532" s="252"/>
      <c r="C532" s="253"/>
      <c r="D532" s="253"/>
      <c r="E532" s="252"/>
      <c r="F532" s="299"/>
      <c r="G532" s="299"/>
      <c r="H532" s="356"/>
      <c r="I532" s="299"/>
      <c r="J532" s="299"/>
      <c r="K532" s="358"/>
    </row>
    <row r="533" spans="1:11" ht="17.25" customHeight="1" x14ac:dyDescent="0.2">
      <c r="A533" s="19" t="s">
        <v>1204</v>
      </c>
      <c r="B533" s="252">
        <v>5.5</v>
      </c>
      <c r="C533" s="253">
        <v>1</v>
      </c>
      <c r="D533" s="253">
        <v>2</v>
      </c>
      <c r="E533" s="252" t="s">
        <v>12</v>
      </c>
      <c r="F533" s="298" t="s">
        <v>11</v>
      </c>
      <c r="G533" s="298" t="s">
        <v>11</v>
      </c>
      <c r="H533" s="326">
        <v>15000000</v>
      </c>
      <c r="I533" s="298" t="s">
        <v>11</v>
      </c>
      <c r="J533" s="298" t="s">
        <v>11</v>
      </c>
      <c r="K533" s="250">
        <v>15000000</v>
      </c>
    </row>
    <row r="534" spans="1:11" ht="39" x14ac:dyDescent="0.2">
      <c r="A534" s="20" t="s">
        <v>542</v>
      </c>
      <c r="B534" s="252"/>
      <c r="C534" s="253"/>
      <c r="D534" s="253"/>
      <c r="E534" s="252"/>
      <c r="F534" s="299"/>
      <c r="G534" s="299"/>
      <c r="H534" s="328"/>
      <c r="I534" s="299"/>
      <c r="J534" s="299"/>
      <c r="K534" s="250"/>
    </row>
    <row r="535" spans="1:11" ht="17.25" customHeight="1" x14ac:dyDescent="0.2">
      <c r="A535" s="72" t="s">
        <v>1299</v>
      </c>
      <c r="B535" s="223">
        <f>$B$559</f>
        <v>5.5</v>
      </c>
      <c r="C535" s="225">
        <v>1</v>
      </c>
      <c r="D535" s="225">
        <v>2</v>
      </c>
      <c r="E535" s="342" t="s">
        <v>12</v>
      </c>
      <c r="F535" s="223" t="s">
        <v>11</v>
      </c>
      <c r="G535" s="223" t="s">
        <v>11</v>
      </c>
      <c r="H535" s="222">
        <v>2000000</v>
      </c>
      <c r="I535" s="223" t="s">
        <v>11</v>
      </c>
      <c r="J535" s="223" t="s">
        <v>11</v>
      </c>
      <c r="K535" s="222">
        <v>2000000</v>
      </c>
    </row>
    <row r="536" spans="1:11" ht="39" x14ac:dyDescent="0.2">
      <c r="A536" s="96" t="s">
        <v>851</v>
      </c>
      <c r="B536" s="223"/>
      <c r="C536" s="225"/>
      <c r="D536" s="225"/>
      <c r="E536" s="343"/>
      <c r="F536" s="223"/>
      <c r="G536" s="223"/>
      <c r="H536" s="222"/>
      <c r="I536" s="223"/>
      <c r="J536" s="223"/>
      <c r="K536" s="222"/>
    </row>
    <row r="537" spans="1:11" ht="17.25" customHeight="1" x14ac:dyDescent="0.2">
      <c r="A537" s="23" t="s">
        <v>1047</v>
      </c>
      <c r="B537" s="252">
        <v>5.5</v>
      </c>
      <c r="C537" s="253">
        <v>1</v>
      </c>
      <c r="D537" s="253">
        <v>2</v>
      </c>
      <c r="E537" s="252" t="s">
        <v>492</v>
      </c>
      <c r="F537" s="298" t="s">
        <v>11</v>
      </c>
      <c r="G537" s="298" t="s">
        <v>11</v>
      </c>
      <c r="H537" s="355">
        <v>2043000</v>
      </c>
      <c r="I537" s="298" t="s">
        <v>11</v>
      </c>
      <c r="J537" s="298" t="s">
        <v>11</v>
      </c>
      <c r="K537" s="251">
        <v>2043000</v>
      </c>
    </row>
    <row r="538" spans="1:11" ht="39" x14ac:dyDescent="0.2">
      <c r="A538" s="18" t="s">
        <v>543</v>
      </c>
      <c r="B538" s="252"/>
      <c r="C538" s="253"/>
      <c r="D538" s="253"/>
      <c r="E538" s="252"/>
      <c r="F538" s="299"/>
      <c r="G538" s="299"/>
      <c r="H538" s="356"/>
      <c r="I538" s="299"/>
      <c r="J538" s="299"/>
      <c r="K538" s="251"/>
    </row>
    <row r="539" spans="1:11" ht="17.25" customHeight="1" x14ac:dyDescent="0.2">
      <c r="A539" s="23" t="s">
        <v>1122</v>
      </c>
      <c r="B539" s="252">
        <v>5.5</v>
      </c>
      <c r="C539" s="253">
        <v>1</v>
      </c>
      <c r="D539" s="253">
        <v>2</v>
      </c>
      <c r="E539" s="252" t="s">
        <v>492</v>
      </c>
      <c r="F539" s="298" t="s">
        <v>11</v>
      </c>
      <c r="G539" s="298" t="s">
        <v>11</v>
      </c>
      <c r="H539" s="355">
        <v>2700000</v>
      </c>
      <c r="I539" s="298" t="s">
        <v>11</v>
      </c>
      <c r="J539" s="298" t="s">
        <v>11</v>
      </c>
      <c r="K539" s="251">
        <v>2700000</v>
      </c>
    </row>
    <row r="540" spans="1:11" ht="39" x14ac:dyDescent="0.2">
      <c r="A540" s="18" t="s">
        <v>544</v>
      </c>
      <c r="B540" s="252"/>
      <c r="C540" s="253"/>
      <c r="D540" s="253"/>
      <c r="E540" s="252"/>
      <c r="F540" s="299"/>
      <c r="G540" s="299"/>
      <c r="H540" s="356"/>
      <c r="I540" s="299"/>
      <c r="J540" s="299"/>
      <c r="K540" s="251"/>
    </row>
    <row r="541" spans="1:11" ht="19.5" x14ac:dyDescent="0.2">
      <c r="A541" s="23" t="s">
        <v>845</v>
      </c>
      <c r="B541" s="252">
        <v>5.5</v>
      </c>
      <c r="C541" s="253">
        <v>1</v>
      </c>
      <c r="D541" s="253">
        <v>2</v>
      </c>
      <c r="E541" s="252" t="s">
        <v>492</v>
      </c>
      <c r="F541" s="298" t="s">
        <v>11</v>
      </c>
      <c r="G541" s="298" t="s">
        <v>11</v>
      </c>
      <c r="H541" s="355">
        <v>2572000</v>
      </c>
      <c r="I541" s="298" t="s">
        <v>11</v>
      </c>
      <c r="J541" s="298" t="s">
        <v>11</v>
      </c>
      <c r="K541" s="251">
        <v>2572000</v>
      </c>
    </row>
    <row r="542" spans="1:11" s="87" customFormat="1" ht="39" x14ac:dyDescent="0.4">
      <c r="A542" s="18" t="s">
        <v>545</v>
      </c>
      <c r="B542" s="252"/>
      <c r="C542" s="253"/>
      <c r="D542" s="253"/>
      <c r="E542" s="252"/>
      <c r="F542" s="299"/>
      <c r="G542" s="299"/>
      <c r="H542" s="356"/>
      <c r="I542" s="299"/>
      <c r="J542" s="299"/>
      <c r="K542" s="251"/>
    </row>
    <row r="543" spans="1:11" s="87" customFormat="1" ht="19.5" x14ac:dyDescent="0.4">
      <c r="A543" s="72" t="s">
        <v>1300</v>
      </c>
      <c r="B543" s="223">
        <f>$B$559</f>
        <v>5.5</v>
      </c>
      <c r="C543" s="225">
        <v>1</v>
      </c>
      <c r="D543" s="225">
        <v>2</v>
      </c>
      <c r="E543" s="342" t="s">
        <v>492</v>
      </c>
      <c r="F543" s="223" t="s">
        <v>11</v>
      </c>
      <c r="G543" s="223" t="s">
        <v>11</v>
      </c>
      <c r="H543" s="222">
        <v>1900000</v>
      </c>
      <c r="I543" s="223" t="s">
        <v>11</v>
      </c>
      <c r="J543" s="223" t="s">
        <v>11</v>
      </c>
      <c r="K543" s="224">
        <v>1900000</v>
      </c>
    </row>
    <row r="544" spans="1:11" s="87" customFormat="1" ht="39" x14ac:dyDescent="0.4">
      <c r="A544" s="92" t="s">
        <v>847</v>
      </c>
      <c r="B544" s="223"/>
      <c r="C544" s="225"/>
      <c r="D544" s="225"/>
      <c r="E544" s="343"/>
      <c r="F544" s="223"/>
      <c r="G544" s="223"/>
      <c r="H544" s="222"/>
      <c r="I544" s="223"/>
      <c r="J544" s="223"/>
      <c r="K544" s="224"/>
    </row>
    <row r="545" spans="1:11" s="87" customFormat="1" ht="19.5" x14ac:dyDescent="0.4">
      <c r="A545" s="72" t="s">
        <v>1301</v>
      </c>
      <c r="B545" s="223">
        <v>5.5</v>
      </c>
      <c r="C545" s="225">
        <v>1</v>
      </c>
      <c r="D545" s="225">
        <v>2</v>
      </c>
      <c r="E545" s="342" t="s">
        <v>492</v>
      </c>
      <c r="F545" s="223" t="s">
        <v>11</v>
      </c>
      <c r="G545" s="223" t="s">
        <v>11</v>
      </c>
      <c r="H545" s="222">
        <v>2572000</v>
      </c>
      <c r="I545" s="223" t="s">
        <v>11</v>
      </c>
      <c r="J545" s="223" t="s">
        <v>11</v>
      </c>
      <c r="K545" s="224">
        <v>2572000</v>
      </c>
    </row>
    <row r="546" spans="1:11" s="87" customFormat="1" ht="39" x14ac:dyDescent="0.4">
      <c r="A546" s="95" t="s">
        <v>848</v>
      </c>
      <c r="B546" s="223"/>
      <c r="C546" s="225"/>
      <c r="D546" s="225"/>
      <c r="E546" s="343"/>
      <c r="F546" s="223"/>
      <c r="G546" s="223"/>
      <c r="H546" s="222"/>
      <c r="I546" s="223"/>
      <c r="J546" s="223"/>
      <c r="K546" s="224"/>
    </row>
    <row r="547" spans="1:11" s="87" customFormat="1" ht="19.5" x14ac:dyDescent="0.4">
      <c r="A547" s="72" t="s">
        <v>1302</v>
      </c>
      <c r="B547" s="223">
        <f>$B$559</f>
        <v>5.5</v>
      </c>
      <c r="C547" s="225">
        <v>1</v>
      </c>
      <c r="D547" s="225">
        <v>2</v>
      </c>
      <c r="E547" s="342" t="s">
        <v>492</v>
      </c>
      <c r="F547" s="223" t="s">
        <v>11</v>
      </c>
      <c r="G547" s="223" t="s">
        <v>11</v>
      </c>
      <c r="H547" s="222">
        <v>2700000</v>
      </c>
      <c r="I547" s="223" t="s">
        <v>11</v>
      </c>
      <c r="J547" s="223" t="s">
        <v>11</v>
      </c>
      <c r="K547" s="224">
        <v>2700000</v>
      </c>
    </row>
    <row r="548" spans="1:11" s="87" customFormat="1" ht="58.5" x14ac:dyDescent="0.4">
      <c r="A548" s="92" t="s">
        <v>849</v>
      </c>
      <c r="B548" s="223"/>
      <c r="C548" s="225"/>
      <c r="D548" s="225"/>
      <c r="E548" s="343"/>
      <c r="F548" s="223"/>
      <c r="G548" s="223"/>
      <c r="H548" s="222"/>
      <c r="I548" s="223"/>
      <c r="J548" s="223"/>
      <c r="K548" s="224"/>
    </row>
    <row r="549" spans="1:11" ht="19.5" x14ac:dyDescent="0.2">
      <c r="A549" s="72" t="s">
        <v>1413</v>
      </c>
      <c r="B549" s="223">
        <v>5.5</v>
      </c>
      <c r="C549" s="225">
        <v>1</v>
      </c>
      <c r="D549" s="225">
        <v>2</v>
      </c>
      <c r="E549" s="342" t="s">
        <v>492</v>
      </c>
      <c r="F549" s="223" t="s">
        <v>11</v>
      </c>
      <c r="G549" s="223" t="s">
        <v>11</v>
      </c>
      <c r="H549" s="222">
        <v>2043000</v>
      </c>
      <c r="I549" s="223" t="s">
        <v>11</v>
      </c>
      <c r="J549" s="223" t="s">
        <v>11</v>
      </c>
      <c r="K549" s="222">
        <v>2043000</v>
      </c>
    </row>
    <row r="550" spans="1:11" ht="39" x14ac:dyDescent="0.2">
      <c r="A550" s="92" t="s">
        <v>850</v>
      </c>
      <c r="B550" s="223"/>
      <c r="C550" s="225"/>
      <c r="D550" s="225"/>
      <c r="E550" s="343"/>
      <c r="F550" s="223"/>
      <c r="G550" s="223"/>
      <c r="H550" s="222"/>
      <c r="I550" s="223"/>
      <c r="J550" s="223"/>
      <c r="K550" s="222"/>
    </row>
    <row r="551" spans="1:11" s="87" customFormat="1" ht="19.5" x14ac:dyDescent="0.4">
      <c r="A551" s="72" t="s">
        <v>1414</v>
      </c>
      <c r="B551" s="223">
        <v>5.5</v>
      </c>
      <c r="C551" s="225">
        <v>1</v>
      </c>
      <c r="D551" s="225">
        <v>2</v>
      </c>
      <c r="E551" s="264" t="s">
        <v>54</v>
      </c>
      <c r="F551" s="223" t="s">
        <v>11</v>
      </c>
      <c r="G551" s="223" t="s">
        <v>11</v>
      </c>
      <c r="H551" s="222">
        <v>2000000</v>
      </c>
      <c r="I551" s="223" t="s">
        <v>11</v>
      </c>
      <c r="J551" s="223" t="s">
        <v>11</v>
      </c>
      <c r="K551" s="224">
        <v>2000000</v>
      </c>
    </row>
    <row r="552" spans="1:11" s="87" customFormat="1" ht="19.5" x14ac:dyDescent="0.4">
      <c r="A552" s="92" t="s">
        <v>802</v>
      </c>
      <c r="B552" s="223"/>
      <c r="C552" s="225"/>
      <c r="D552" s="225"/>
      <c r="E552" s="264"/>
      <c r="F552" s="223"/>
      <c r="G552" s="223"/>
      <c r="H552" s="222"/>
      <c r="I552" s="223"/>
      <c r="J552" s="223"/>
      <c r="K552" s="224"/>
    </row>
    <row r="553" spans="1:11" s="87" customFormat="1" ht="19.5" x14ac:dyDescent="0.4">
      <c r="A553" s="72" t="s">
        <v>1415</v>
      </c>
      <c r="B553" s="223">
        <v>6.5</v>
      </c>
      <c r="C553" s="225">
        <v>1</v>
      </c>
      <c r="D553" s="225">
        <v>2</v>
      </c>
      <c r="E553" s="264" t="s">
        <v>54</v>
      </c>
      <c r="F553" s="223" t="s">
        <v>11</v>
      </c>
      <c r="G553" s="223" t="s">
        <v>11</v>
      </c>
      <c r="H553" s="222">
        <v>1000000</v>
      </c>
      <c r="I553" s="223" t="s">
        <v>11</v>
      </c>
      <c r="J553" s="223" t="s">
        <v>11</v>
      </c>
      <c r="K553" s="224">
        <v>1000000</v>
      </c>
    </row>
    <row r="554" spans="1:11" s="87" customFormat="1" ht="19.5" x14ac:dyDescent="0.4">
      <c r="A554" s="94" t="s">
        <v>852</v>
      </c>
      <c r="B554" s="223"/>
      <c r="C554" s="225"/>
      <c r="D554" s="225"/>
      <c r="E554" s="264"/>
      <c r="F554" s="223"/>
      <c r="G554" s="223"/>
      <c r="H554" s="222"/>
      <c r="I554" s="223"/>
      <c r="J554" s="223"/>
      <c r="K554" s="224"/>
    </row>
    <row r="555" spans="1:11" s="87" customFormat="1" ht="19.5" x14ac:dyDescent="0.4">
      <c r="A555" s="72" t="s">
        <v>1416</v>
      </c>
      <c r="B555" s="223">
        <f>$B$559</f>
        <v>5.5</v>
      </c>
      <c r="C555" s="225">
        <v>1</v>
      </c>
      <c r="D555" s="225">
        <v>2</v>
      </c>
      <c r="E555" s="264" t="s">
        <v>54</v>
      </c>
      <c r="F555" s="223" t="s">
        <v>11</v>
      </c>
      <c r="G555" s="223" t="s">
        <v>11</v>
      </c>
      <c r="H555" s="222">
        <v>2000000</v>
      </c>
      <c r="I555" s="223" t="s">
        <v>11</v>
      </c>
      <c r="J555" s="223" t="s">
        <v>11</v>
      </c>
      <c r="K555" s="224">
        <v>2000000</v>
      </c>
    </row>
    <row r="556" spans="1:11" s="87" customFormat="1" ht="39" x14ac:dyDescent="0.4">
      <c r="A556" s="92" t="s">
        <v>1455</v>
      </c>
      <c r="B556" s="223"/>
      <c r="C556" s="225"/>
      <c r="D556" s="225"/>
      <c r="E556" s="264"/>
      <c r="F556" s="223"/>
      <c r="G556" s="223"/>
      <c r="H556" s="222"/>
      <c r="I556" s="223"/>
      <c r="J556" s="223"/>
      <c r="K556" s="224"/>
    </row>
    <row r="557" spans="1:11" s="87" customFormat="1" ht="19.5" x14ac:dyDescent="0.4">
      <c r="A557" s="72" t="s">
        <v>1417</v>
      </c>
      <c r="B557" s="223">
        <v>6.5</v>
      </c>
      <c r="C557" s="225">
        <v>1</v>
      </c>
      <c r="D557" s="225">
        <v>2</v>
      </c>
      <c r="E557" s="264" t="s">
        <v>54</v>
      </c>
      <c r="F557" s="223" t="s">
        <v>11</v>
      </c>
      <c r="G557" s="223" t="s">
        <v>11</v>
      </c>
      <c r="H557" s="222">
        <v>1631000</v>
      </c>
      <c r="I557" s="223" t="s">
        <v>11</v>
      </c>
      <c r="J557" s="223" t="s">
        <v>11</v>
      </c>
      <c r="K557" s="224">
        <v>1631000</v>
      </c>
    </row>
    <row r="558" spans="1:11" s="87" customFormat="1" ht="39" x14ac:dyDescent="0.4">
      <c r="A558" s="92" t="s">
        <v>853</v>
      </c>
      <c r="B558" s="223"/>
      <c r="C558" s="225"/>
      <c r="D558" s="225"/>
      <c r="E558" s="264"/>
      <c r="F558" s="223"/>
      <c r="G558" s="223"/>
      <c r="H558" s="222"/>
      <c r="I558" s="223"/>
      <c r="J558" s="223"/>
      <c r="K558" s="224"/>
    </row>
    <row r="559" spans="1:11" s="87" customFormat="1" ht="19.5" x14ac:dyDescent="0.4">
      <c r="A559" s="23" t="s">
        <v>1123</v>
      </c>
      <c r="B559" s="252">
        <v>5.5</v>
      </c>
      <c r="C559" s="253">
        <v>1</v>
      </c>
      <c r="D559" s="253">
        <v>2</v>
      </c>
      <c r="E559" s="252" t="s">
        <v>54</v>
      </c>
      <c r="F559" s="298" t="s">
        <v>11</v>
      </c>
      <c r="G559" s="298" t="s">
        <v>11</v>
      </c>
      <c r="H559" s="355">
        <v>1500000</v>
      </c>
      <c r="I559" s="298" t="s">
        <v>11</v>
      </c>
      <c r="J559" s="298" t="s">
        <v>11</v>
      </c>
      <c r="K559" s="251">
        <v>1500000</v>
      </c>
    </row>
    <row r="560" spans="1:11" s="87" customFormat="1" ht="19.5" x14ac:dyDescent="0.4">
      <c r="A560" s="57" t="s">
        <v>546</v>
      </c>
      <c r="B560" s="252"/>
      <c r="C560" s="253"/>
      <c r="D560" s="253"/>
      <c r="E560" s="252"/>
      <c r="F560" s="325"/>
      <c r="G560" s="325"/>
      <c r="H560" s="357"/>
      <c r="I560" s="325"/>
      <c r="J560" s="325"/>
      <c r="K560" s="251"/>
    </row>
    <row r="561" spans="1:11" s="87" customFormat="1" ht="19.5" x14ac:dyDescent="0.4">
      <c r="A561" s="18" t="s">
        <v>547</v>
      </c>
      <c r="B561" s="252"/>
      <c r="C561" s="253"/>
      <c r="D561" s="253"/>
      <c r="E561" s="252"/>
      <c r="F561" s="299"/>
      <c r="G561" s="299"/>
      <c r="H561" s="356"/>
      <c r="I561" s="299"/>
      <c r="J561" s="299"/>
      <c r="K561" s="251"/>
    </row>
    <row r="562" spans="1:11" s="87" customFormat="1" ht="19.5" x14ac:dyDescent="0.4">
      <c r="A562" s="72" t="s">
        <v>1418</v>
      </c>
      <c r="B562" s="223">
        <v>5.5</v>
      </c>
      <c r="C562" s="225">
        <v>1</v>
      </c>
      <c r="D562" s="225">
        <v>2</v>
      </c>
      <c r="E562" s="342" t="s">
        <v>54</v>
      </c>
      <c r="F562" s="223" t="s">
        <v>11</v>
      </c>
      <c r="G562" s="223" t="s">
        <v>11</v>
      </c>
      <c r="H562" s="222">
        <v>2930000</v>
      </c>
      <c r="I562" s="223" t="s">
        <v>11</v>
      </c>
      <c r="J562" s="223" t="s">
        <v>11</v>
      </c>
      <c r="K562" s="224">
        <v>2930000</v>
      </c>
    </row>
    <row r="563" spans="1:11" s="87" customFormat="1" ht="19.5" x14ac:dyDescent="0.4">
      <c r="A563" s="91" t="s">
        <v>846</v>
      </c>
      <c r="B563" s="223"/>
      <c r="C563" s="225"/>
      <c r="D563" s="225"/>
      <c r="E563" s="343"/>
      <c r="F563" s="223"/>
      <c r="G563" s="223"/>
      <c r="H563" s="222"/>
      <c r="I563" s="223"/>
      <c r="J563" s="223"/>
      <c r="K563" s="224"/>
    </row>
    <row r="564" spans="1:11" ht="17.25" customHeight="1" x14ac:dyDescent="0.2">
      <c r="A564" s="19" t="s">
        <v>1419</v>
      </c>
      <c r="B564" s="252">
        <v>5.5</v>
      </c>
      <c r="C564" s="253">
        <v>1</v>
      </c>
      <c r="D564" s="253">
        <v>2</v>
      </c>
      <c r="E564" s="253" t="s">
        <v>54</v>
      </c>
      <c r="F564" s="298" t="s">
        <v>11</v>
      </c>
      <c r="G564" s="298" t="s">
        <v>11</v>
      </c>
      <c r="H564" s="326">
        <v>1680000</v>
      </c>
      <c r="I564" s="298" t="s">
        <v>11</v>
      </c>
      <c r="J564" s="298" t="s">
        <v>11</v>
      </c>
      <c r="K564" s="250">
        <v>1680000</v>
      </c>
    </row>
    <row r="565" spans="1:11" ht="39" x14ac:dyDescent="0.2">
      <c r="A565" s="18" t="s">
        <v>540</v>
      </c>
      <c r="B565" s="252"/>
      <c r="C565" s="253"/>
      <c r="D565" s="253"/>
      <c r="E565" s="253"/>
      <c r="F565" s="299"/>
      <c r="G565" s="299"/>
      <c r="H565" s="328"/>
      <c r="I565" s="299"/>
      <c r="J565" s="299"/>
      <c r="K565" s="250"/>
    </row>
    <row r="566" spans="1:11" ht="17.25" customHeight="1" x14ac:dyDescent="0.2">
      <c r="A566" s="19" t="s">
        <v>1420</v>
      </c>
      <c r="B566" s="252">
        <v>5.5</v>
      </c>
      <c r="C566" s="253">
        <v>1</v>
      </c>
      <c r="D566" s="253">
        <v>2</v>
      </c>
      <c r="E566" s="252" t="s">
        <v>54</v>
      </c>
      <c r="F566" s="298" t="s">
        <v>11</v>
      </c>
      <c r="G566" s="298" t="s">
        <v>11</v>
      </c>
      <c r="H566" s="326">
        <v>2285000</v>
      </c>
      <c r="I566" s="298" t="s">
        <v>11</v>
      </c>
      <c r="J566" s="298" t="s">
        <v>11</v>
      </c>
      <c r="K566" s="250">
        <v>2285000</v>
      </c>
    </row>
    <row r="567" spans="1:11" ht="39" x14ac:dyDescent="0.2">
      <c r="A567" s="20" t="s">
        <v>541</v>
      </c>
      <c r="B567" s="252"/>
      <c r="C567" s="253"/>
      <c r="D567" s="253"/>
      <c r="E567" s="252"/>
      <c r="F567" s="299"/>
      <c r="G567" s="299"/>
      <c r="H567" s="328"/>
      <c r="I567" s="299"/>
      <c r="J567" s="299"/>
      <c r="K567" s="250"/>
    </row>
    <row r="568" spans="1:11" ht="17.25" customHeight="1" x14ac:dyDescent="0.2">
      <c r="A568" s="19" t="s">
        <v>1421</v>
      </c>
      <c r="B568" s="252">
        <v>5.5</v>
      </c>
      <c r="C568" s="253">
        <v>1</v>
      </c>
      <c r="D568" s="253">
        <v>2</v>
      </c>
      <c r="E568" s="253" t="s">
        <v>41</v>
      </c>
      <c r="F568" s="298" t="s">
        <v>11</v>
      </c>
      <c r="G568" s="298" t="s">
        <v>11</v>
      </c>
      <c r="H568" s="326">
        <v>5625000</v>
      </c>
      <c r="I568" s="298" t="s">
        <v>11</v>
      </c>
      <c r="J568" s="298" t="s">
        <v>11</v>
      </c>
      <c r="K568" s="250">
        <v>5625000</v>
      </c>
    </row>
    <row r="569" spans="1:11" ht="39" x14ac:dyDescent="0.2">
      <c r="A569" s="18" t="s">
        <v>539</v>
      </c>
      <c r="B569" s="252"/>
      <c r="C569" s="253"/>
      <c r="D569" s="253"/>
      <c r="E569" s="253"/>
      <c r="F569" s="299"/>
      <c r="G569" s="299"/>
      <c r="H569" s="328"/>
      <c r="I569" s="299"/>
      <c r="J569" s="299"/>
      <c r="K569" s="250"/>
    </row>
    <row r="570" spans="1:11" ht="17.25" customHeight="1" x14ac:dyDescent="0.2">
      <c r="A570" s="16" t="s">
        <v>82</v>
      </c>
      <c r="B570" s="261"/>
      <c r="C570" s="247"/>
      <c r="D570" s="247"/>
      <c r="E570" s="247"/>
      <c r="F570" s="348" t="s">
        <v>11</v>
      </c>
      <c r="G570" s="348" t="s">
        <v>11</v>
      </c>
      <c r="H570" s="370">
        <f>SUM(H572:H579)</f>
        <v>40754000</v>
      </c>
      <c r="I570" s="348" t="s">
        <v>11</v>
      </c>
      <c r="J570" s="348" t="s">
        <v>11</v>
      </c>
      <c r="K570" s="349">
        <f>SUM(K572:K579)</f>
        <v>40754000</v>
      </c>
    </row>
    <row r="571" spans="1:11" ht="39" x14ac:dyDescent="0.2">
      <c r="A571" s="17" t="s">
        <v>548</v>
      </c>
      <c r="B571" s="261"/>
      <c r="C571" s="247"/>
      <c r="D571" s="247"/>
      <c r="E571" s="247"/>
      <c r="F571" s="306"/>
      <c r="G571" s="306"/>
      <c r="H571" s="374"/>
      <c r="I571" s="306"/>
      <c r="J571" s="306"/>
      <c r="K571" s="347"/>
    </row>
    <row r="572" spans="1:11" ht="17.25" customHeight="1" x14ac:dyDescent="0.2">
      <c r="A572" s="19" t="s">
        <v>1205</v>
      </c>
      <c r="B572" s="252">
        <v>5.0999999999999996</v>
      </c>
      <c r="C572" s="253">
        <v>1</v>
      </c>
      <c r="D572" s="253">
        <v>2</v>
      </c>
      <c r="E572" s="253" t="s">
        <v>12</v>
      </c>
      <c r="F572" s="298" t="s">
        <v>11</v>
      </c>
      <c r="G572" s="298" t="s">
        <v>11</v>
      </c>
      <c r="H572" s="326">
        <v>21251000</v>
      </c>
      <c r="I572" s="298" t="s">
        <v>11</v>
      </c>
      <c r="J572" s="298" t="s">
        <v>11</v>
      </c>
      <c r="K572" s="250">
        <v>21251000</v>
      </c>
    </row>
    <row r="573" spans="1:11" ht="39" x14ac:dyDescent="0.2">
      <c r="A573" s="80" t="s">
        <v>898</v>
      </c>
      <c r="B573" s="252"/>
      <c r="C573" s="253"/>
      <c r="D573" s="253"/>
      <c r="E573" s="253"/>
      <c r="F573" s="299"/>
      <c r="G573" s="299"/>
      <c r="H573" s="328"/>
      <c r="I573" s="299"/>
      <c r="J573" s="299"/>
      <c r="K573" s="250"/>
    </row>
    <row r="574" spans="1:11" ht="17.25" customHeight="1" x14ac:dyDescent="0.2">
      <c r="A574" s="19" t="s">
        <v>1422</v>
      </c>
      <c r="B574" s="252">
        <v>5.0999999999999996</v>
      </c>
      <c r="C574" s="253">
        <v>1</v>
      </c>
      <c r="D574" s="253">
        <v>2</v>
      </c>
      <c r="E574" s="253" t="s">
        <v>41</v>
      </c>
      <c r="F574" s="298" t="s">
        <v>11</v>
      </c>
      <c r="G574" s="298" t="s">
        <v>11</v>
      </c>
      <c r="H574" s="326">
        <v>2000000</v>
      </c>
      <c r="I574" s="298" t="s">
        <v>11</v>
      </c>
      <c r="J574" s="298" t="s">
        <v>11</v>
      </c>
      <c r="K574" s="251">
        <v>2000000</v>
      </c>
    </row>
    <row r="575" spans="1:11" ht="39" x14ac:dyDescent="0.2">
      <c r="A575" s="18" t="s">
        <v>549</v>
      </c>
      <c r="B575" s="252"/>
      <c r="C575" s="253"/>
      <c r="D575" s="253"/>
      <c r="E575" s="253"/>
      <c r="F575" s="299"/>
      <c r="G575" s="299"/>
      <c r="H575" s="328"/>
      <c r="I575" s="299"/>
      <c r="J575" s="299"/>
      <c r="K575" s="251"/>
    </row>
    <row r="576" spans="1:11" ht="19.5" x14ac:dyDescent="0.2">
      <c r="A576" s="19" t="s">
        <v>1423</v>
      </c>
      <c r="B576" s="252">
        <v>5.0999999999999996</v>
      </c>
      <c r="C576" s="253">
        <v>1</v>
      </c>
      <c r="D576" s="253">
        <v>2</v>
      </c>
      <c r="E576" s="253" t="s">
        <v>489</v>
      </c>
      <c r="F576" s="298" t="s">
        <v>11</v>
      </c>
      <c r="G576" s="298" t="s">
        <v>11</v>
      </c>
      <c r="H576" s="326">
        <v>10503000</v>
      </c>
      <c r="I576" s="298" t="s">
        <v>11</v>
      </c>
      <c r="J576" s="298" t="s">
        <v>11</v>
      </c>
      <c r="K576" s="250">
        <v>10503000</v>
      </c>
    </row>
    <row r="577" spans="1:11" ht="39" x14ac:dyDescent="0.2">
      <c r="A577" s="20" t="s">
        <v>552</v>
      </c>
      <c r="B577" s="252"/>
      <c r="C577" s="253"/>
      <c r="D577" s="253"/>
      <c r="E577" s="253"/>
      <c r="F577" s="299"/>
      <c r="G577" s="299"/>
      <c r="H577" s="328"/>
      <c r="I577" s="299"/>
      <c r="J577" s="299"/>
      <c r="K577" s="250"/>
    </row>
    <row r="578" spans="1:11" ht="17.25" customHeight="1" x14ac:dyDescent="0.2">
      <c r="A578" s="23" t="s">
        <v>1424</v>
      </c>
      <c r="B578" s="252">
        <v>5.5</v>
      </c>
      <c r="C578" s="253">
        <v>1</v>
      </c>
      <c r="D578" s="253">
        <v>1</v>
      </c>
      <c r="E578" s="253" t="s">
        <v>517</v>
      </c>
      <c r="F578" s="298" t="s">
        <v>11</v>
      </c>
      <c r="G578" s="298" t="s">
        <v>11</v>
      </c>
      <c r="H578" s="326">
        <v>7000000</v>
      </c>
      <c r="I578" s="298" t="s">
        <v>11</v>
      </c>
      <c r="J578" s="298" t="s">
        <v>11</v>
      </c>
      <c r="K578" s="251">
        <v>7000000</v>
      </c>
    </row>
    <row r="579" spans="1:11" ht="39" x14ac:dyDescent="0.2">
      <c r="A579" s="18" t="s">
        <v>520</v>
      </c>
      <c r="B579" s="252"/>
      <c r="C579" s="253"/>
      <c r="D579" s="253"/>
      <c r="E579" s="253"/>
      <c r="F579" s="299"/>
      <c r="G579" s="299"/>
      <c r="H579" s="328"/>
      <c r="I579" s="299"/>
      <c r="J579" s="299"/>
      <c r="K579" s="251"/>
    </row>
    <row r="580" spans="1:11" ht="17.25" customHeight="1" x14ac:dyDescent="0.2">
      <c r="A580" s="16" t="s">
        <v>83</v>
      </c>
      <c r="B580" s="348"/>
      <c r="C580" s="375"/>
      <c r="D580" s="375"/>
      <c r="E580" s="375"/>
      <c r="F580" s="348" t="s">
        <v>11</v>
      </c>
      <c r="G580" s="348" t="s">
        <v>11</v>
      </c>
      <c r="H580" s="349">
        <f>SUM(H582:H593)</f>
        <v>18924900</v>
      </c>
      <c r="I580" s="349">
        <f>SUM(I582:I593)</f>
        <v>11865100</v>
      </c>
      <c r="J580" s="349">
        <f>SUM(J582:J593)</f>
        <v>12005300</v>
      </c>
      <c r="K580" s="349">
        <f>SUM(K582:K593)</f>
        <v>83295300</v>
      </c>
    </row>
    <row r="581" spans="1:11" ht="39" x14ac:dyDescent="0.2">
      <c r="A581" s="17" t="s">
        <v>1126</v>
      </c>
      <c r="B581" s="306"/>
      <c r="C581" s="312"/>
      <c r="D581" s="312"/>
      <c r="E581" s="312"/>
      <c r="F581" s="306"/>
      <c r="G581" s="306"/>
      <c r="H581" s="347"/>
      <c r="I581" s="347"/>
      <c r="J581" s="347"/>
      <c r="K581" s="347"/>
    </row>
    <row r="582" spans="1:11" ht="17.25" customHeight="1" x14ac:dyDescent="0.2">
      <c r="A582" s="37" t="s">
        <v>1051</v>
      </c>
      <c r="B582" s="252">
        <v>5.3</v>
      </c>
      <c r="C582" s="253">
        <v>1</v>
      </c>
      <c r="D582" s="253">
        <v>2</v>
      </c>
      <c r="E582" s="253" t="s">
        <v>553</v>
      </c>
      <c r="F582" s="298" t="s">
        <v>11</v>
      </c>
      <c r="G582" s="298" t="s">
        <v>11</v>
      </c>
      <c r="H582" s="355">
        <v>3600000</v>
      </c>
      <c r="I582" s="332">
        <v>3600000</v>
      </c>
      <c r="J582" s="332">
        <v>3600000</v>
      </c>
      <c r="K582" s="251">
        <f>SUM(H582:J582)</f>
        <v>10800000</v>
      </c>
    </row>
    <row r="583" spans="1:11" ht="39" x14ac:dyDescent="0.2">
      <c r="A583" s="18" t="s">
        <v>1211</v>
      </c>
      <c r="B583" s="252"/>
      <c r="C583" s="253"/>
      <c r="D583" s="253"/>
      <c r="E583" s="253"/>
      <c r="F583" s="299"/>
      <c r="G583" s="299"/>
      <c r="H583" s="356"/>
      <c r="I583" s="358"/>
      <c r="J583" s="358"/>
      <c r="K583" s="252"/>
    </row>
    <row r="584" spans="1:11" ht="17.25" customHeight="1" x14ac:dyDescent="0.2">
      <c r="A584" s="23" t="s">
        <v>1206</v>
      </c>
      <c r="B584" s="252">
        <v>5.3</v>
      </c>
      <c r="C584" s="253">
        <v>1</v>
      </c>
      <c r="D584" s="253">
        <v>2</v>
      </c>
      <c r="E584" s="253" t="s">
        <v>553</v>
      </c>
      <c r="F584" s="298" t="s">
        <v>11</v>
      </c>
      <c r="G584" s="298" t="s">
        <v>11</v>
      </c>
      <c r="H584" s="355">
        <v>1624900</v>
      </c>
      <c r="I584" s="332">
        <v>1765100</v>
      </c>
      <c r="J584" s="332">
        <v>1905300</v>
      </c>
      <c r="K584" s="251">
        <f>SUM(H584:J584)</f>
        <v>5295300</v>
      </c>
    </row>
    <row r="585" spans="1:11" ht="39" x14ac:dyDescent="0.2">
      <c r="A585" s="18" t="s">
        <v>554</v>
      </c>
      <c r="B585" s="252"/>
      <c r="C585" s="253"/>
      <c r="D585" s="253"/>
      <c r="E585" s="253"/>
      <c r="F585" s="325"/>
      <c r="G585" s="325"/>
      <c r="H585" s="357"/>
      <c r="I585" s="333"/>
      <c r="J585" s="333"/>
      <c r="K585" s="252"/>
    </row>
    <row r="586" spans="1:11" ht="19.5" x14ac:dyDescent="0.2">
      <c r="A586" s="27" t="s">
        <v>1207</v>
      </c>
      <c r="B586" s="252">
        <v>5.3</v>
      </c>
      <c r="C586" s="253">
        <v>1</v>
      </c>
      <c r="D586" s="253">
        <v>2</v>
      </c>
      <c r="E586" s="253" t="s">
        <v>216</v>
      </c>
      <c r="F586" s="287" t="s">
        <v>11</v>
      </c>
      <c r="G586" s="287" t="s">
        <v>11</v>
      </c>
      <c r="H586" s="326">
        <v>1500000</v>
      </c>
      <c r="I586" s="340">
        <v>1500000</v>
      </c>
      <c r="J586" s="340">
        <v>1500000</v>
      </c>
      <c r="K586" s="250">
        <v>45000000</v>
      </c>
    </row>
    <row r="587" spans="1:11" ht="39" x14ac:dyDescent="0.2">
      <c r="A587" s="28" t="s">
        <v>555</v>
      </c>
      <c r="B587" s="252"/>
      <c r="C587" s="253"/>
      <c r="D587" s="253"/>
      <c r="E587" s="253"/>
      <c r="F587" s="288"/>
      <c r="G587" s="288"/>
      <c r="H587" s="328"/>
      <c r="I587" s="341"/>
      <c r="J587" s="341"/>
      <c r="K587" s="250"/>
    </row>
    <row r="588" spans="1:11" ht="21" customHeight="1" x14ac:dyDescent="0.2">
      <c r="A588" s="27" t="s">
        <v>1425</v>
      </c>
      <c r="B588" s="252">
        <v>5.4</v>
      </c>
      <c r="C588" s="253">
        <v>1</v>
      </c>
      <c r="D588" s="253">
        <v>2</v>
      </c>
      <c r="E588" s="253" t="s">
        <v>236</v>
      </c>
      <c r="F588" s="287" t="s">
        <v>11</v>
      </c>
      <c r="G588" s="287" t="s">
        <v>11</v>
      </c>
      <c r="H588" s="326">
        <v>5000000</v>
      </c>
      <c r="I588" s="340">
        <v>5000000</v>
      </c>
      <c r="J588" s="340">
        <v>5000000</v>
      </c>
      <c r="K588" s="250">
        <v>15000000</v>
      </c>
    </row>
    <row r="589" spans="1:11" ht="19.5" x14ac:dyDescent="0.2">
      <c r="A589" s="28" t="s">
        <v>556</v>
      </c>
      <c r="B589" s="252"/>
      <c r="C589" s="253"/>
      <c r="D589" s="253"/>
      <c r="E589" s="253"/>
      <c r="F589" s="288"/>
      <c r="G589" s="288"/>
      <c r="H589" s="328"/>
      <c r="I589" s="341"/>
      <c r="J589" s="341"/>
      <c r="K589" s="250"/>
    </row>
    <row r="590" spans="1:11" ht="21" customHeight="1" x14ac:dyDescent="0.2">
      <c r="A590" s="27" t="s">
        <v>1426</v>
      </c>
      <c r="B590" s="252">
        <v>5.4</v>
      </c>
      <c r="C590" s="253">
        <v>1</v>
      </c>
      <c r="D590" s="253">
        <v>2</v>
      </c>
      <c r="E590" s="253" t="s">
        <v>236</v>
      </c>
      <c r="F590" s="287" t="s">
        <v>11</v>
      </c>
      <c r="G590" s="287" t="s">
        <v>11</v>
      </c>
      <c r="H590" s="326">
        <v>6000000</v>
      </c>
      <c r="I590" s="280" t="s">
        <v>11</v>
      </c>
      <c r="J590" s="280" t="s">
        <v>11</v>
      </c>
      <c r="K590" s="250">
        <f>SUM(H590:J590)</f>
        <v>6000000</v>
      </c>
    </row>
    <row r="591" spans="1:11" ht="39" x14ac:dyDescent="0.2">
      <c r="A591" s="28" t="s">
        <v>1212</v>
      </c>
      <c r="B591" s="252"/>
      <c r="C591" s="253"/>
      <c r="D591" s="253"/>
      <c r="E591" s="253"/>
      <c r="F591" s="288"/>
      <c r="G591" s="288"/>
      <c r="H591" s="328"/>
      <c r="I591" s="281"/>
      <c r="J591" s="281"/>
      <c r="K591" s="250"/>
    </row>
    <row r="592" spans="1:11" s="157" customFormat="1" ht="19.5" x14ac:dyDescent="0.2">
      <c r="A592" s="156" t="s">
        <v>1427</v>
      </c>
      <c r="B592" s="229">
        <v>5.7</v>
      </c>
      <c r="C592" s="230">
        <v>1</v>
      </c>
      <c r="D592" s="230">
        <v>2</v>
      </c>
      <c r="E592" s="230" t="s">
        <v>551</v>
      </c>
      <c r="F592" s="385" t="s">
        <v>11</v>
      </c>
      <c r="G592" s="385" t="s">
        <v>11</v>
      </c>
      <c r="H592" s="381">
        <v>1200000</v>
      </c>
      <c r="I592" s="280" t="s">
        <v>11</v>
      </c>
      <c r="J592" s="280" t="s">
        <v>11</v>
      </c>
      <c r="K592" s="278">
        <v>1200000</v>
      </c>
    </row>
    <row r="593" spans="1:11" s="157" customFormat="1" ht="39" x14ac:dyDescent="0.2">
      <c r="A593" s="155" t="s">
        <v>1134</v>
      </c>
      <c r="B593" s="229"/>
      <c r="C593" s="230"/>
      <c r="D593" s="230"/>
      <c r="E593" s="230"/>
      <c r="F593" s="386"/>
      <c r="G593" s="386"/>
      <c r="H593" s="382"/>
      <c r="I593" s="281"/>
      <c r="J593" s="281"/>
      <c r="K593" s="278"/>
    </row>
    <row r="594" spans="1:11" ht="18" customHeight="1" x14ac:dyDescent="0.2">
      <c r="A594" s="16" t="s">
        <v>557</v>
      </c>
      <c r="B594" s="261"/>
      <c r="C594" s="247"/>
      <c r="D594" s="247"/>
      <c r="E594" s="247"/>
      <c r="F594" s="375" t="s">
        <v>11</v>
      </c>
      <c r="G594" s="375" t="s">
        <v>11</v>
      </c>
      <c r="H594" s="370">
        <f>SUM(H596:H613)</f>
        <v>26597700</v>
      </c>
      <c r="I594" s="370">
        <f>SUM(I596:I613)</f>
        <v>19247200</v>
      </c>
      <c r="J594" s="370">
        <f>SUM(J596:J613)</f>
        <v>19520100</v>
      </c>
      <c r="K594" s="349">
        <f>SUM(K596:K613)</f>
        <v>82526780</v>
      </c>
    </row>
    <row r="595" spans="1:11" ht="39" x14ac:dyDescent="0.2">
      <c r="A595" s="17" t="s">
        <v>1127</v>
      </c>
      <c r="B595" s="261"/>
      <c r="C595" s="247"/>
      <c r="D595" s="247"/>
      <c r="E595" s="247"/>
      <c r="F595" s="312"/>
      <c r="G595" s="312"/>
      <c r="H595" s="374"/>
      <c r="I595" s="374"/>
      <c r="J595" s="374"/>
      <c r="K595" s="347"/>
    </row>
    <row r="596" spans="1:11" ht="19.5" x14ac:dyDescent="0.2">
      <c r="A596" s="27" t="s">
        <v>1059</v>
      </c>
      <c r="B596" s="252">
        <v>5.7</v>
      </c>
      <c r="C596" s="253">
        <v>1</v>
      </c>
      <c r="D596" s="253">
        <v>2</v>
      </c>
      <c r="E596" s="253" t="s">
        <v>558</v>
      </c>
      <c r="F596" s="287" t="s">
        <v>11</v>
      </c>
      <c r="G596" s="287" t="s">
        <v>11</v>
      </c>
      <c r="H596" s="355">
        <v>2800000</v>
      </c>
      <c r="I596" s="332">
        <v>2800000</v>
      </c>
      <c r="J596" s="332">
        <v>2800000</v>
      </c>
      <c r="K596" s="251">
        <v>11147980</v>
      </c>
    </row>
    <row r="597" spans="1:11" ht="56.25" customHeight="1" x14ac:dyDescent="0.2">
      <c r="A597" s="80" t="s">
        <v>1454</v>
      </c>
      <c r="B597" s="252"/>
      <c r="C597" s="253"/>
      <c r="D597" s="253"/>
      <c r="E597" s="253"/>
      <c r="F597" s="288"/>
      <c r="G597" s="288"/>
      <c r="H597" s="356"/>
      <c r="I597" s="358"/>
      <c r="J597" s="358"/>
      <c r="K597" s="251"/>
    </row>
    <row r="598" spans="1:11" ht="19.5" x14ac:dyDescent="0.2">
      <c r="A598" s="58" t="s">
        <v>1061</v>
      </c>
      <c r="B598" s="252">
        <v>5.7</v>
      </c>
      <c r="C598" s="253">
        <v>1</v>
      </c>
      <c r="D598" s="253">
        <v>2</v>
      </c>
      <c r="E598" s="253" t="s">
        <v>558</v>
      </c>
      <c r="F598" s="287" t="s">
        <v>11</v>
      </c>
      <c r="G598" s="287" t="s">
        <v>11</v>
      </c>
      <c r="H598" s="355">
        <v>1400000</v>
      </c>
      <c r="I598" s="332">
        <v>1400000</v>
      </c>
      <c r="J598" s="332">
        <v>1400000</v>
      </c>
      <c r="K598" s="251">
        <v>5586400</v>
      </c>
    </row>
    <row r="599" spans="1:11" ht="54" customHeight="1" x14ac:dyDescent="0.2">
      <c r="A599" s="129" t="s">
        <v>1428</v>
      </c>
      <c r="B599" s="252"/>
      <c r="C599" s="253"/>
      <c r="D599" s="253"/>
      <c r="E599" s="253"/>
      <c r="F599" s="300"/>
      <c r="G599" s="300"/>
      <c r="H599" s="357"/>
      <c r="I599" s="333"/>
      <c r="J599" s="333"/>
      <c r="K599" s="251"/>
    </row>
    <row r="600" spans="1:11" ht="17.25" customHeight="1" x14ac:dyDescent="0.2">
      <c r="A600" s="58" t="s">
        <v>1430</v>
      </c>
      <c r="B600" s="252">
        <v>5.7</v>
      </c>
      <c r="C600" s="253">
        <v>1</v>
      </c>
      <c r="D600" s="253">
        <v>2</v>
      </c>
      <c r="E600" s="253" t="s">
        <v>559</v>
      </c>
      <c r="F600" s="287" t="s">
        <v>11</v>
      </c>
      <c r="G600" s="287" t="s">
        <v>11</v>
      </c>
      <c r="H600" s="326">
        <v>2100860</v>
      </c>
      <c r="I600" s="340">
        <v>1500000</v>
      </c>
      <c r="J600" s="340">
        <v>1500000</v>
      </c>
      <c r="K600" s="250">
        <f>SUM(H600:J600)</f>
        <v>5100860</v>
      </c>
    </row>
    <row r="601" spans="1:11" ht="39" x14ac:dyDescent="0.2">
      <c r="A601" s="28" t="s">
        <v>1429</v>
      </c>
      <c r="B601" s="252"/>
      <c r="C601" s="253"/>
      <c r="D601" s="253"/>
      <c r="E601" s="253"/>
      <c r="F601" s="288"/>
      <c r="G601" s="288"/>
      <c r="H601" s="328"/>
      <c r="I601" s="341"/>
      <c r="J601" s="341"/>
      <c r="K601" s="250"/>
    </row>
    <row r="602" spans="1:11" ht="19.5" x14ac:dyDescent="0.2">
      <c r="A602" s="27" t="s">
        <v>1431</v>
      </c>
      <c r="B602" s="263">
        <v>5.7</v>
      </c>
      <c r="C602" s="264">
        <v>1</v>
      </c>
      <c r="D602" s="264">
        <v>2</v>
      </c>
      <c r="E602" s="264" t="s">
        <v>561</v>
      </c>
      <c r="F602" s="269" t="s">
        <v>11</v>
      </c>
      <c r="G602" s="269" t="s">
        <v>11</v>
      </c>
      <c r="H602" s="360">
        <v>2887900</v>
      </c>
      <c r="I602" s="338">
        <v>2945600</v>
      </c>
      <c r="J602" s="338">
        <v>3004500</v>
      </c>
      <c r="K602" s="244">
        <v>11669300</v>
      </c>
    </row>
    <row r="603" spans="1:11" ht="19.5" x14ac:dyDescent="0.2">
      <c r="A603" s="28" t="s">
        <v>560</v>
      </c>
      <c r="B603" s="263"/>
      <c r="C603" s="264"/>
      <c r="D603" s="264"/>
      <c r="E603" s="264"/>
      <c r="F603" s="270"/>
      <c r="G603" s="270"/>
      <c r="H603" s="361"/>
      <c r="I603" s="339"/>
      <c r="J603" s="339"/>
      <c r="K603" s="244"/>
    </row>
    <row r="604" spans="1:11" ht="17.25" customHeight="1" x14ac:dyDescent="0.2">
      <c r="A604" s="27" t="s">
        <v>1432</v>
      </c>
      <c r="B604" s="263">
        <v>5.7</v>
      </c>
      <c r="C604" s="264">
        <v>1</v>
      </c>
      <c r="D604" s="264">
        <v>2</v>
      </c>
      <c r="E604" s="264" t="s">
        <v>561</v>
      </c>
      <c r="F604" s="269" t="s">
        <v>11</v>
      </c>
      <c r="G604" s="269" t="s">
        <v>11</v>
      </c>
      <c r="H604" s="360">
        <v>10391800</v>
      </c>
      <c r="I604" s="338">
        <v>10601600</v>
      </c>
      <c r="J604" s="338">
        <v>10815600</v>
      </c>
      <c r="K604" s="244">
        <v>42005100</v>
      </c>
    </row>
    <row r="605" spans="1:11" ht="39" x14ac:dyDescent="0.2">
      <c r="A605" s="28" t="s">
        <v>562</v>
      </c>
      <c r="B605" s="263"/>
      <c r="C605" s="264"/>
      <c r="D605" s="264"/>
      <c r="E605" s="264"/>
      <c r="F605" s="270"/>
      <c r="G605" s="270"/>
      <c r="H605" s="361"/>
      <c r="I605" s="339"/>
      <c r="J605" s="339"/>
      <c r="K605" s="244"/>
    </row>
    <row r="606" spans="1:11" s="157" customFormat="1" ht="23.25" customHeight="1" x14ac:dyDescent="0.2">
      <c r="A606" s="27" t="s">
        <v>1433</v>
      </c>
      <c r="B606" s="229">
        <v>5.7</v>
      </c>
      <c r="C606" s="230">
        <v>1</v>
      </c>
      <c r="D606" s="230">
        <v>2</v>
      </c>
      <c r="E606" s="230" t="s">
        <v>581</v>
      </c>
      <c r="F606" s="385" t="s">
        <v>11</v>
      </c>
      <c r="G606" s="385" t="s">
        <v>11</v>
      </c>
      <c r="H606" s="381">
        <v>607900</v>
      </c>
      <c r="I606" s="280" t="s">
        <v>11</v>
      </c>
      <c r="J606" s="280" t="s">
        <v>11</v>
      </c>
      <c r="K606" s="278">
        <v>607900</v>
      </c>
    </row>
    <row r="607" spans="1:11" s="157" customFormat="1" ht="33" customHeight="1" x14ac:dyDescent="0.2">
      <c r="A607" s="155" t="s">
        <v>580</v>
      </c>
      <c r="B607" s="229"/>
      <c r="C607" s="230"/>
      <c r="D607" s="230"/>
      <c r="E607" s="230"/>
      <c r="F607" s="386"/>
      <c r="G607" s="386"/>
      <c r="H607" s="382"/>
      <c r="I607" s="281"/>
      <c r="J607" s="281"/>
      <c r="K607" s="278"/>
    </row>
    <row r="608" spans="1:11" s="157" customFormat="1" ht="17.25" customHeight="1" x14ac:dyDescent="0.2">
      <c r="A608" s="27" t="s">
        <v>1434</v>
      </c>
      <c r="B608" s="229">
        <v>5.7</v>
      </c>
      <c r="C608" s="230">
        <v>1</v>
      </c>
      <c r="D608" s="230">
        <v>2</v>
      </c>
      <c r="E608" s="230" t="s">
        <v>581</v>
      </c>
      <c r="F608" s="385" t="s">
        <v>11</v>
      </c>
      <c r="G608" s="385" t="s">
        <v>11</v>
      </c>
      <c r="H608" s="381">
        <v>1409240</v>
      </c>
      <c r="I608" s="280" t="s">
        <v>11</v>
      </c>
      <c r="J608" s="280" t="s">
        <v>11</v>
      </c>
      <c r="K608" s="278">
        <v>1409240</v>
      </c>
    </row>
    <row r="609" spans="1:14" s="157" customFormat="1" ht="29.25" customHeight="1" x14ac:dyDescent="0.2">
      <c r="A609" s="122" t="s">
        <v>1133</v>
      </c>
      <c r="B609" s="229"/>
      <c r="C609" s="230"/>
      <c r="D609" s="230"/>
      <c r="E609" s="230"/>
      <c r="F609" s="386"/>
      <c r="G609" s="386"/>
      <c r="H609" s="382"/>
      <c r="I609" s="281"/>
      <c r="J609" s="281"/>
      <c r="K609" s="278"/>
    </row>
    <row r="610" spans="1:14" s="157" customFormat="1" ht="19.5" x14ac:dyDescent="0.2">
      <c r="A610" s="27" t="s">
        <v>1435</v>
      </c>
      <c r="B610" s="229">
        <v>5.0999999999999996</v>
      </c>
      <c r="C610" s="230">
        <v>1</v>
      </c>
      <c r="D610" s="230">
        <v>2</v>
      </c>
      <c r="E610" s="230" t="s">
        <v>585</v>
      </c>
      <c r="F610" s="229" t="s">
        <v>11</v>
      </c>
      <c r="G610" s="229" t="s">
        <v>11</v>
      </c>
      <c r="H610" s="336">
        <v>1000000</v>
      </c>
      <c r="I610" s="280" t="s">
        <v>11</v>
      </c>
      <c r="J610" s="280" t="s">
        <v>11</v>
      </c>
      <c r="K610" s="278">
        <v>1000000</v>
      </c>
    </row>
    <row r="611" spans="1:14" s="157" customFormat="1" ht="58.5" x14ac:dyDescent="0.2">
      <c r="A611" s="155" t="s">
        <v>1145</v>
      </c>
      <c r="B611" s="229"/>
      <c r="C611" s="230"/>
      <c r="D611" s="230"/>
      <c r="E611" s="230"/>
      <c r="F611" s="229"/>
      <c r="G611" s="229"/>
      <c r="H611" s="337"/>
      <c r="I611" s="281"/>
      <c r="J611" s="281"/>
      <c r="K611" s="278"/>
    </row>
    <row r="612" spans="1:14" s="157" customFormat="1" ht="22.5" customHeight="1" x14ac:dyDescent="0.2">
      <c r="A612" s="27" t="s">
        <v>1436</v>
      </c>
      <c r="B612" s="229">
        <v>5.3</v>
      </c>
      <c r="C612" s="230">
        <v>1</v>
      </c>
      <c r="D612" s="230">
        <v>2</v>
      </c>
      <c r="E612" s="230" t="s">
        <v>684</v>
      </c>
      <c r="F612" s="229" t="s">
        <v>11</v>
      </c>
      <c r="G612" s="229" t="s">
        <v>11</v>
      </c>
      <c r="H612" s="336">
        <v>4000000</v>
      </c>
      <c r="I612" s="336" t="s">
        <v>11</v>
      </c>
      <c r="J612" s="280" t="s">
        <v>11</v>
      </c>
      <c r="K612" s="278">
        <f>SUM(H612:J612)</f>
        <v>4000000</v>
      </c>
      <c r="N612" s="171"/>
    </row>
    <row r="613" spans="1:14" s="157" customFormat="1" ht="33.75" customHeight="1" x14ac:dyDescent="0.2">
      <c r="A613" s="155" t="s">
        <v>1144</v>
      </c>
      <c r="B613" s="229"/>
      <c r="C613" s="230"/>
      <c r="D613" s="230"/>
      <c r="E613" s="230"/>
      <c r="F613" s="229"/>
      <c r="G613" s="229"/>
      <c r="H613" s="337"/>
      <c r="I613" s="337"/>
      <c r="J613" s="281"/>
      <c r="K613" s="278"/>
    </row>
    <row r="614" spans="1:14" ht="19.5" customHeight="1" x14ac:dyDescent="0.2">
      <c r="A614" s="16" t="s">
        <v>563</v>
      </c>
      <c r="B614" s="261"/>
      <c r="C614" s="247"/>
      <c r="D614" s="247"/>
      <c r="E614" s="247"/>
      <c r="F614" s="375" t="s">
        <v>11</v>
      </c>
      <c r="G614" s="375" t="s">
        <v>11</v>
      </c>
      <c r="H614" s="377">
        <f>SUM(H616:H621)</f>
        <v>22960000</v>
      </c>
      <c r="I614" s="362"/>
      <c r="J614" s="362"/>
      <c r="K614" s="376">
        <f>SUM(K616:K621)</f>
        <v>22960000</v>
      </c>
    </row>
    <row r="615" spans="1:14" ht="22.5" customHeight="1" x14ac:dyDescent="0.2">
      <c r="A615" s="17" t="s">
        <v>564</v>
      </c>
      <c r="B615" s="261"/>
      <c r="C615" s="247"/>
      <c r="D615" s="247"/>
      <c r="E615" s="247"/>
      <c r="F615" s="312"/>
      <c r="G615" s="312"/>
      <c r="H615" s="378"/>
      <c r="I615" s="363"/>
      <c r="J615" s="363"/>
      <c r="K615" s="363"/>
    </row>
    <row r="616" spans="1:14" ht="17.25" customHeight="1" x14ac:dyDescent="0.2">
      <c r="A616" s="27" t="s">
        <v>1437</v>
      </c>
      <c r="B616" s="252">
        <v>5.0999999999999996</v>
      </c>
      <c r="C616" s="253">
        <v>1</v>
      </c>
      <c r="D616" s="253">
        <v>2</v>
      </c>
      <c r="E616" s="253" t="s">
        <v>54</v>
      </c>
      <c r="F616" s="287" t="s">
        <v>11</v>
      </c>
      <c r="G616" s="287" t="s">
        <v>11</v>
      </c>
      <c r="H616" s="326">
        <v>20000000</v>
      </c>
      <c r="I616" s="298" t="s">
        <v>11</v>
      </c>
      <c r="J616" s="298" t="s">
        <v>11</v>
      </c>
      <c r="K616" s="250">
        <v>20000000</v>
      </c>
    </row>
    <row r="617" spans="1:14" ht="25.5" customHeight="1" x14ac:dyDescent="0.2">
      <c r="A617" s="212" t="s">
        <v>671</v>
      </c>
      <c r="B617" s="252"/>
      <c r="C617" s="253"/>
      <c r="D617" s="253"/>
      <c r="E617" s="253"/>
      <c r="F617" s="300"/>
      <c r="G617" s="300"/>
      <c r="H617" s="327"/>
      <c r="I617" s="325"/>
      <c r="J617" s="325"/>
      <c r="K617" s="250"/>
    </row>
    <row r="618" spans="1:14" ht="19.5" x14ac:dyDescent="0.2">
      <c r="A618" s="27" t="s">
        <v>1438</v>
      </c>
      <c r="B618" s="252">
        <v>5.0999999999999996</v>
      </c>
      <c r="C618" s="253">
        <v>1</v>
      </c>
      <c r="D618" s="253">
        <v>2</v>
      </c>
      <c r="E618" s="253" t="s">
        <v>559</v>
      </c>
      <c r="F618" s="298" t="s">
        <v>11</v>
      </c>
      <c r="G618" s="298" t="s">
        <v>11</v>
      </c>
      <c r="H618" s="326">
        <v>960000</v>
      </c>
      <c r="I618" s="298" t="s">
        <v>11</v>
      </c>
      <c r="J618" s="298" t="s">
        <v>11</v>
      </c>
      <c r="K618" s="250">
        <v>960000</v>
      </c>
    </row>
    <row r="619" spans="1:14" ht="51.75" customHeight="1" x14ac:dyDescent="0.2">
      <c r="A619" s="28" t="s">
        <v>565</v>
      </c>
      <c r="B619" s="252"/>
      <c r="C619" s="253"/>
      <c r="D619" s="253"/>
      <c r="E619" s="253"/>
      <c r="F619" s="299"/>
      <c r="G619" s="299"/>
      <c r="H619" s="328"/>
      <c r="I619" s="299"/>
      <c r="J619" s="299"/>
      <c r="K619" s="250"/>
    </row>
    <row r="620" spans="1:14" ht="19.5" x14ac:dyDescent="0.2">
      <c r="A620" s="27" t="s">
        <v>1439</v>
      </c>
      <c r="B620" s="263">
        <v>5.2</v>
      </c>
      <c r="C620" s="264">
        <v>1</v>
      </c>
      <c r="D620" s="264">
        <v>2</v>
      </c>
      <c r="E620" s="264" t="s">
        <v>559</v>
      </c>
      <c r="F620" s="271" t="s">
        <v>11</v>
      </c>
      <c r="G620" s="271" t="s">
        <v>11</v>
      </c>
      <c r="H620" s="360">
        <v>2000000</v>
      </c>
      <c r="I620" s="271" t="s">
        <v>11</v>
      </c>
      <c r="J620" s="271" t="s">
        <v>11</v>
      </c>
      <c r="K620" s="244">
        <v>2000000</v>
      </c>
    </row>
    <row r="621" spans="1:14" ht="51.75" customHeight="1" x14ac:dyDescent="0.2">
      <c r="A621" s="28" t="s">
        <v>566</v>
      </c>
      <c r="B621" s="263"/>
      <c r="C621" s="264"/>
      <c r="D621" s="264"/>
      <c r="E621" s="264"/>
      <c r="F621" s="272"/>
      <c r="G621" s="272"/>
      <c r="H621" s="361"/>
      <c r="I621" s="272"/>
      <c r="J621" s="272"/>
      <c r="K621" s="244"/>
    </row>
    <row r="622" spans="1:14" ht="19.5" x14ac:dyDescent="0.2">
      <c r="A622" s="16" t="s">
        <v>87</v>
      </c>
      <c r="B622" s="261"/>
      <c r="C622" s="247"/>
      <c r="D622" s="247"/>
      <c r="E622" s="247"/>
      <c r="F622" s="348" t="s">
        <v>11</v>
      </c>
      <c r="G622" s="348" t="s">
        <v>11</v>
      </c>
      <c r="H622" s="370">
        <f>SUM(H624:H631)</f>
        <v>8958800</v>
      </c>
      <c r="I622" s="370">
        <f>SUM(I624:I631)</f>
        <v>2000000</v>
      </c>
      <c r="J622" s="370">
        <f>SUM(J624:J631)</f>
        <v>2000000</v>
      </c>
      <c r="K622" s="349">
        <f>SUM(K624:K631)</f>
        <v>20408800</v>
      </c>
    </row>
    <row r="623" spans="1:14" ht="30.75" customHeight="1" x14ac:dyDescent="0.2">
      <c r="A623" s="59" t="s">
        <v>1440</v>
      </c>
      <c r="B623" s="261"/>
      <c r="C623" s="247"/>
      <c r="D623" s="247"/>
      <c r="E623" s="247"/>
      <c r="F623" s="379"/>
      <c r="G623" s="379"/>
      <c r="H623" s="395"/>
      <c r="I623" s="395"/>
      <c r="J623" s="395"/>
      <c r="K623" s="380"/>
    </row>
    <row r="624" spans="1:14" ht="17.25" customHeight="1" x14ac:dyDescent="0.2">
      <c r="A624" s="37" t="s">
        <v>1441</v>
      </c>
      <c r="B624" s="252">
        <v>5.4</v>
      </c>
      <c r="C624" s="253">
        <v>1</v>
      </c>
      <c r="D624" s="253">
        <v>2</v>
      </c>
      <c r="E624" s="253" t="s">
        <v>236</v>
      </c>
      <c r="F624" s="298" t="s">
        <v>11</v>
      </c>
      <c r="G624" s="298" t="s">
        <v>11</v>
      </c>
      <c r="H624" s="355">
        <v>5450000</v>
      </c>
      <c r="I624" s="298" t="s">
        <v>11</v>
      </c>
      <c r="J624" s="298" t="s">
        <v>11</v>
      </c>
      <c r="K624" s="251">
        <v>10900000</v>
      </c>
    </row>
    <row r="625" spans="1:11" ht="39" x14ac:dyDescent="0.2">
      <c r="A625" s="18" t="s">
        <v>567</v>
      </c>
      <c r="B625" s="252"/>
      <c r="C625" s="253"/>
      <c r="D625" s="253"/>
      <c r="E625" s="253"/>
      <c r="F625" s="299"/>
      <c r="G625" s="299"/>
      <c r="H625" s="356"/>
      <c r="I625" s="299"/>
      <c r="J625" s="299"/>
      <c r="K625" s="251"/>
    </row>
    <row r="626" spans="1:11" ht="21.75" customHeight="1" x14ac:dyDescent="0.2">
      <c r="A626" s="23" t="s">
        <v>1442</v>
      </c>
      <c r="B626" s="252">
        <v>5.4</v>
      </c>
      <c r="C626" s="253">
        <v>1</v>
      </c>
      <c r="D626" s="253">
        <v>2</v>
      </c>
      <c r="E626" s="253" t="s">
        <v>236</v>
      </c>
      <c r="F626" s="298" t="s">
        <v>11</v>
      </c>
      <c r="G626" s="298" t="s">
        <v>11</v>
      </c>
      <c r="H626" s="355">
        <v>1000000</v>
      </c>
      <c r="I626" s="332">
        <v>1000000</v>
      </c>
      <c r="J626" s="332">
        <v>1000000</v>
      </c>
      <c r="K626" s="251">
        <v>4000000</v>
      </c>
    </row>
    <row r="627" spans="1:11" ht="23.25" customHeight="1" x14ac:dyDescent="0.2">
      <c r="A627" s="18" t="s">
        <v>568</v>
      </c>
      <c r="B627" s="252"/>
      <c r="C627" s="253"/>
      <c r="D627" s="253"/>
      <c r="E627" s="253"/>
      <c r="F627" s="299"/>
      <c r="G627" s="299"/>
      <c r="H627" s="356"/>
      <c r="I627" s="358"/>
      <c r="J627" s="358"/>
      <c r="K627" s="251"/>
    </row>
    <row r="628" spans="1:11" ht="19.5" x14ac:dyDescent="0.2">
      <c r="A628" s="23" t="s">
        <v>1443</v>
      </c>
      <c r="B628" s="252">
        <v>5.4</v>
      </c>
      <c r="C628" s="253"/>
      <c r="D628" s="253"/>
      <c r="E628" s="253" t="s">
        <v>236</v>
      </c>
      <c r="F628" s="298" t="s">
        <v>11</v>
      </c>
      <c r="G628" s="298" t="s">
        <v>11</v>
      </c>
      <c r="H628" s="355">
        <v>1000000</v>
      </c>
      <c r="I628" s="332">
        <v>1000000</v>
      </c>
      <c r="J628" s="332">
        <v>1000000</v>
      </c>
      <c r="K628" s="251">
        <v>4000000</v>
      </c>
    </row>
    <row r="629" spans="1:11" ht="19.5" x14ac:dyDescent="0.2">
      <c r="A629" s="18" t="s">
        <v>569</v>
      </c>
      <c r="B629" s="252"/>
      <c r="C629" s="253"/>
      <c r="D629" s="253"/>
      <c r="E629" s="253"/>
      <c r="F629" s="299"/>
      <c r="G629" s="299"/>
      <c r="H629" s="356"/>
      <c r="I629" s="358"/>
      <c r="J629" s="358"/>
      <c r="K629" s="251"/>
    </row>
    <row r="630" spans="1:11" ht="17.25" customHeight="1" x14ac:dyDescent="0.2">
      <c r="A630" s="23" t="s">
        <v>1444</v>
      </c>
      <c r="B630" s="252">
        <v>5.4</v>
      </c>
      <c r="C630" s="253">
        <v>1</v>
      </c>
      <c r="D630" s="253">
        <v>2</v>
      </c>
      <c r="E630" s="287" t="s">
        <v>1128</v>
      </c>
      <c r="F630" s="298" t="s">
        <v>11</v>
      </c>
      <c r="G630" s="298" t="s">
        <v>11</v>
      </c>
      <c r="H630" s="355">
        <v>1508800</v>
      </c>
      <c r="I630" s="298" t="s">
        <v>11</v>
      </c>
      <c r="J630" s="298" t="s">
        <v>11</v>
      </c>
      <c r="K630" s="251">
        <v>1508800</v>
      </c>
    </row>
    <row r="631" spans="1:11" ht="37.5" customHeight="1" x14ac:dyDescent="0.2">
      <c r="A631" s="18" t="s">
        <v>570</v>
      </c>
      <c r="B631" s="252"/>
      <c r="C631" s="253"/>
      <c r="D631" s="253"/>
      <c r="E631" s="288"/>
      <c r="F631" s="299"/>
      <c r="G631" s="299"/>
      <c r="H631" s="356"/>
      <c r="I631" s="299"/>
      <c r="J631" s="299"/>
      <c r="K631" s="251"/>
    </row>
    <row r="632" spans="1:11" ht="17.25" customHeight="1" x14ac:dyDescent="0.2">
      <c r="A632" s="16" t="s">
        <v>571</v>
      </c>
      <c r="B632" s="261"/>
      <c r="C632" s="247"/>
      <c r="D632" s="247"/>
      <c r="E632" s="247"/>
      <c r="F632" s="348" t="s">
        <v>11</v>
      </c>
      <c r="G632" s="348" t="s">
        <v>11</v>
      </c>
      <c r="H632" s="370">
        <f>SUM(H634:H637)</f>
        <v>3600000</v>
      </c>
      <c r="I632" s="370">
        <f>SUM(I634:I637)</f>
        <v>3600000</v>
      </c>
      <c r="J632" s="370">
        <f>SUM(J634:J637)</f>
        <v>3600000</v>
      </c>
      <c r="K632" s="349">
        <f>SUM(K634:K637)</f>
        <v>10800000</v>
      </c>
    </row>
    <row r="633" spans="1:11" ht="19.5" x14ac:dyDescent="0.2">
      <c r="A633" s="17" t="s">
        <v>572</v>
      </c>
      <c r="B633" s="261"/>
      <c r="C633" s="247"/>
      <c r="D633" s="247"/>
      <c r="E633" s="247"/>
      <c r="F633" s="306"/>
      <c r="G633" s="306"/>
      <c r="H633" s="374"/>
      <c r="I633" s="374"/>
      <c r="J633" s="374"/>
      <c r="K633" s="347"/>
    </row>
    <row r="634" spans="1:11" ht="18.75" customHeight="1" x14ac:dyDescent="0.2">
      <c r="A634" s="27" t="s">
        <v>1445</v>
      </c>
      <c r="B634" s="252">
        <v>5.0999999999999996</v>
      </c>
      <c r="C634" s="253">
        <v>1</v>
      </c>
      <c r="D634" s="253">
        <v>2</v>
      </c>
      <c r="E634" s="253" t="s">
        <v>203</v>
      </c>
      <c r="F634" s="298" t="s">
        <v>11</v>
      </c>
      <c r="G634" s="298" t="s">
        <v>11</v>
      </c>
      <c r="H634" s="326">
        <v>3000000</v>
      </c>
      <c r="I634" s="340">
        <v>3000000</v>
      </c>
      <c r="J634" s="340">
        <v>3000000</v>
      </c>
      <c r="K634" s="250">
        <f>SUM(H634:J634)</f>
        <v>9000000</v>
      </c>
    </row>
    <row r="635" spans="1:11" ht="39" x14ac:dyDescent="0.2">
      <c r="A635" s="28" t="s">
        <v>606</v>
      </c>
      <c r="B635" s="252"/>
      <c r="C635" s="253"/>
      <c r="D635" s="253"/>
      <c r="E635" s="253"/>
      <c r="F635" s="299"/>
      <c r="G635" s="299"/>
      <c r="H635" s="328"/>
      <c r="I635" s="341"/>
      <c r="J635" s="341"/>
      <c r="K635" s="253"/>
    </row>
    <row r="636" spans="1:11" ht="17.25" customHeight="1" x14ac:dyDescent="0.2">
      <c r="A636" s="27" t="s">
        <v>1446</v>
      </c>
      <c r="B636" s="252">
        <v>5.6</v>
      </c>
      <c r="C636" s="253"/>
      <c r="D636" s="253"/>
      <c r="E636" s="253" t="s">
        <v>574</v>
      </c>
      <c r="F636" s="298" t="s">
        <v>11</v>
      </c>
      <c r="G636" s="298" t="s">
        <v>11</v>
      </c>
      <c r="H636" s="326">
        <v>600000</v>
      </c>
      <c r="I636" s="340">
        <v>600000</v>
      </c>
      <c r="J636" s="340">
        <v>600000</v>
      </c>
      <c r="K636" s="250">
        <f>SUM(H636:J636)</f>
        <v>1800000</v>
      </c>
    </row>
    <row r="637" spans="1:11" ht="39" x14ac:dyDescent="0.2">
      <c r="A637" s="28" t="s">
        <v>573</v>
      </c>
      <c r="B637" s="252"/>
      <c r="C637" s="253"/>
      <c r="D637" s="253"/>
      <c r="E637" s="253"/>
      <c r="F637" s="299"/>
      <c r="G637" s="299"/>
      <c r="H637" s="328"/>
      <c r="I637" s="341"/>
      <c r="J637" s="341"/>
      <c r="K637" s="253"/>
    </row>
    <row r="638" spans="1:11" ht="17.25" customHeight="1" x14ac:dyDescent="0.2">
      <c r="A638" s="16" t="s">
        <v>575</v>
      </c>
      <c r="B638" s="266"/>
      <c r="C638" s="262"/>
      <c r="D638" s="262"/>
      <c r="E638" s="262"/>
      <c r="F638" s="348" t="s">
        <v>11</v>
      </c>
      <c r="G638" s="348" t="s">
        <v>11</v>
      </c>
      <c r="H638" s="377">
        <v>16000000</v>
      </c>
      <c r="I638" s="362" t="s">
        <v>11</v>
      </c>
      <c r="J638" s="362" t="s">
        <v>11</v>
      </c>
      <c r="K638" s="260">
        <v>16000000</v>
      </c>
    </row>
    <row r="639" spans="1:11" ht="39" x14ac:dyDescent="0.2">
      <c r="A639" s="17" t="s">
        <v>1130</v>
      </c>
      <c r="B639" s="266"/>
      <c r="C639" s="262"/>
      <c r="D639" s="262"/>
      <c r="E639" s="262"/>
      <c r="F639" s="306"/>
      <c r="G639" s="306"/>
      <c r="H639" s="396"/>
      <c r="I639" s="363"/>
      <c r="J639" s="363"/>
      <c r="K639" s="260"/>
    </row>
    <row r="640" spans="1:11" s="157" customFormat="1" ht="17.25" customHeight="1" x14ac:dyDescent="0.2">
      <c r="A640" s="156" t="s">
        <v>1129</v>
      </c>
      <c r="B640" s="229">
        <v>5.0999999999999996</v>
      </c>
      <c r="C640" s="230">
        <v>1</v>
      </c>
      <c r="D640" s="230">
        <v>2</v>
      </c>
      <c r="E640" s="230" t="s">
        <v>576</v>
      </c>
      <c r="F640" s="385" t="s">
        <v>11</v>
      </c>
      <c r="G640" s="385" t="s">
        <v>11</v>
      </c>
      <c r="H640" s="381">
        <v>16000000</v>
      </c>
      <c r="I640" s="280" t="s">
        <v>11</v>
      </c>
      <c r="J640" s="280" t="s">
        <v>11</v>
      </c>
      <c r="K640" s="278">
        <v>16000000</v>
      </c>
    </row>
    <row r="641" spans="1:18" s="157" customFormat="1" ht="48.75" customHeight="1" x14ac:dyDescent="0.2">
      <c r="A641" s="122" t="s">
        <v>1131</v>
      </c>
      <c r="B641" s="229"/>
      <c r="C641" s="230"/>
      <c r="D641" s="230"/>
      <c r="E641" s="230"/>
      <c r="F641" s="386"/>
      <c r="G641" s="386"/>
      <c r="H641" s="382"/>
      <c r="I641" s="281"/>
      <c r="J641" s="281"/>
      <c r="K641" s="278"/>
    </row>
    <row r="642" spans="1:18" s="97" customFormat="1" ht="22.5" customHeight="1" x14ac:dyDescent="0.2">
      <c r="A642" s="16" t="s">
        <v>90</v>
      </c>
      <c r="B642" s="266"/>
      <c r="C642" s="262"/>
      <c r="D642" s="262"/>
      <c r="E642" s="262"/>
      <c r="F642" s="346" t="s">
        <v>11</v>
      </c>
      <c r="G642" s="346" t="s">
        <v>11</v>
      </c>
      <c r="H642" s="377">
        <v>3000000</v>
      </c>
      <c r="I642" s="362" t="s">
        <v>11</v>
      </c>
      <c r="J642" s="362" t="s">
        <v>11</v>
      </c>
      <c r="K642" s="260">
        <v>3000000</v>
      </c>
    </row>
    <row r="643" spans="1:18" s="97" customFormat="1" ht="39" x14ac:dyDescent="0.2">
      <c r="A643" s="17" t="s">
        <v>577</v>
      </c>
      <c r="B643" s="266"/>
      <c r="C643" s="262"/>
      <c r="D643" s="262"/>
      <c r="E643" s="262"/>
      <c r="F643" s="347"/>
      <c r="G643" s="347"/>
      <c r="H643" s="396"/>
      <c r="I643" s="363"/>
      <c r="J643" s="363"/>
      <c r="K643" s="260"/>
    </row>
    <row r="644" spans="1:18" s="97" customFormat="1" ht="21" customHeight="1" x14ac:dyDescent="0.2">
      <c r="A644" s="27" t="s">
        <v>1447</v>
      </c>
      <c r="B644" s="263">
        <v>5.3</v>
      </c>
      <c r="C644" s="264">
        <v>1</v>
      </c>
      <c r="D644" s="264">
        <v>2</v>
      </c>
      <c r="E644" s="264" t="s">
        <v>579</v>
      </c>
      <c r="F644" s="271" t="s">
        <v>11</v>
      </c>
      <c r="G644" s="271" t="s">
        <v>11</v>
      </c>
      <c r="H644" s="383">
        <v>3000000</v>
      </c>
      <c r="I644" s="269" t="s">
        <v>11</v>
      </c>
      <c r="J644" s="269" t="s">
        <v>11</v>
      </c>
      <c r="K644" s="243">
        <v>3000000</v>
      </c>
    </row>
    <row r="645" spans="1:18" s="97" customFormat="1" ht="55.5" customHeight="1" x14ac:dyDescent="0.2">
      <c r="A645" s="28" t="s">
        <v>578</v>
      </c>
      <c r="B645" s="263"/>
      <c r="C645" s="264"/>
      <c r="D645" s="264"/>
      <c r="E645" s="264"/>
      <c r="F645" s="272"/>
      <c r="G645" s="272"/>
      <c r="H645" s="384"/>
      <c r="I645" s="270"/>
      <c r="J645" s="270"/>
      <c r="K645" s="243"/>
    </row>
    <row r="646" spans="1:18" ht="22.5" customHeight="1" x14ac:dyDescent="0.2">
      <c r="A646" s="82" t="s">
        <v>174</v>
      </c>
      <c r="B646" s="221"/>
      <c r="C646" s="324"/>
      <c r="D646" s="324"/>
      <c r="E646" s="324"/>
      <c r="F646" s="388" t="s">
        <v>11</v>
      </c>
      <c r="G646" s="388" t="s">
        <v>11</v>
      </c>
      <c r="H646" s="403">
        <f>SUM(H648:H663)</f>
        <v>7571400</v>
      </c>
      <c r="I646" s="397" t="s">
        <v>11</v>
      </c>
      <c r="J646" s="388" t="s">
        <v>11</v>
      </c>
      <c r="K646" s="267">
        <f>SUM(K648:K663)</f>
        <v>7571400</v>
      </c>
    </row>
    <row r="647" spans="1:18" ht="39" x14ac:dyDescent="0.2">
      <c r="A647" s="85" t="s">
        <v>582</v>
      </c>
      <c r="B647" s="221"/>
      <c r="C647" s="324"/>
      <c r="D647" s="324"/>
      <c r="E647" s="324"/>
      <c r="F647" s="389"/>
      <c r="G647" s="389"/>
      <c r="H647" s="404"/>
      <c r="I647" s="398"/>
      <c r="J647" s="389"/>
      <c r="K647" s="267"/>
    </row>
    <row r="648" spans="1:18" ht="19.5" x14ac:dyDescent="0.2">
      <c r="A648" s="23" t="s">
        <v>1135</v>
      </c>
      <c r="B648" s="387">
        <v>5.5</v>
      </c>
      <c r="C648" s="253">
        <v>1</v>
      </c>
      <c r="D648" s="253">
        <v>3</v>
      </c>
      <c r="E648" s="253" t="s">
        <v>576</v>
      </c>
      <c r="F648" s="301" t="s">
        <v>11</v>
      </c>
      <c r="G648" s="301" t="s">
        <v>11</v>
      </c>
      <c r="H648" s="355">
        <v>490000</v>
      </c>
      <c r="I648" s="298" t="s">
        <v>11</v>
      </c>
      <c r="J648" s="301" t="s">
        <v>11</v>
      </c>
      <c r="K648" s="332">
        <v>490000</v>
      </c>
    </row>
    <row r="649" spans="1:18" ht="33" customHeight="1" x14ac:dyDescent="0.2">
      <c r="A649" s="18" t="s">
        <v>672</v>
      </c>
      <c r="B649" s="387"/>
      <c r="C649" s="253"/>
      <c r="D649" s="253"/>
      <c r="E649" s="253"/>
      <c r="F649" s="302"/>
      <c r="G649" s="302"/>
      <c r="H649" s="356"/>
      <c r="I649" s="299"/>
      <c r="J649" s="302"/>
      <c r="K649" s="358"/>
    </row>
    <row r="650" spans="1:18" ht="19.5" x14ac:dyDescent="0.2">
      <c r="A650" s="23" t="s">
        <v>1136</v>
      </c>
      <c r="B650" s="387">
        <v>5.5</v>
      </c>
      <c r="C650" s="253">
        <v>1</v>
      </c>
      <c r="D650" s="253">
        <v>3</v>
      </c>
      <c r="E650" s="253" t="s">
        <v>576</v>
      </c>
      <c r="F650" s="301" t="s">
        <v>11</v>
      </c>
      <c r="G650" s="301" t="s">
        <v>11</v>
      </c>
      <c r="H650" s="355">
        <v>495000</v>
      </c>
      <c r="I650" s="298" t="s">
        <v>11</v>
      </c>
      <c r="J650" s="301" t="s">
        <v>11</v>
      </c>
      <c r="K650" s="332">
        <v>495000</v>
      </c>
      <c r="Q650" s="41"/>
      <c r="R650" s="41"/>
    </row>
    <row r="651" spans="1:18" ht="35.25" customHeight="1" x14ac:dyDescent="0.2">
      <c r="A651" s="57" t="s">
        <v>1448</v>
      </c>
      <c r="B651" s="387"/>
      <c r="C651" s="253"/>
      <c r="D651" s="253"/>
      <c r="E651" s="253"/>
      <c r="F651" s="390"/>
      <c r="G651" s="390"/>
      <c r="H651" s="357"/>
      <c r="I651" s="325"/>
      <c r="J651" s="390"/>
      <c r="K651" s="333"/>
    </row>
    <row r="652" spans="1:18" ht="19.5" x14ac:dyDescent="0.2">
      <c r="A652" s="23" t="s">
        <v>1137</v>
      </c>
      <c r="B652" s="252">
        <v>5.5</v>
      </c>
      <c r="C652" s="253">
        <v>1</v>
      </c>
      <c r="D652" s="253">
        <v>3</v>
      </c>
      <c r="E652" s="253" t="s">
        <v>576</v>
      </c>
      <c r="F652" s="301" t="s">
        <v>11</v>
      </c>
      <c r="G652" s="301" t="s">
        <v>11</v>
      </c>
      <c r="H652" s="355">
        <v>497400</v>
      </c>
      <c r="I652" s="298" t="s">
        <v>11</v>
      </c>
      <c r="J652" s="301" t="s">
        <v>11</v>
      </c>
      <c r="K652" s="332">
        <v>497400</v>
      </c>
    </row>
    <row r="653" spans="1:18" ht="38.25" customHeight="1" x14ac:dyDescent="0.2">
      <c r="A653" s="18" t="s">
        <v>673</v>
      </c>
      <c r="B653" s="252"/>
      <c r="C653" s="253"/>
      <c r="D653" s="253"/>
      <c r="E653" s="253"/>
      <c r="F653" s="302"/>
      <c r="G653" s="302"/>
      <c r="H653" s="356"/>
      <c r="I653" s="299"/>
      <c r="J653" s="302"/>
      <c r="K653" s="358"/>
    </row>
    <row r="654" spans="1:18" ht="21" customHeight="1" x14ac:dyDescent="0.2">
      <c r="A654" s="23" t="s">
        <v>1138</v>
      </c>
      <c r="B654" s="252">
        <v>5.5</v>
      </c>
      <c r="C654" s="253">
        <v>1</v>
      </c>
      <c r="D654" s="253">
        <v>3</v>
      </c>
      <c r="E654" s="253" t="s">
        <v>576</v>
      </c>
      <c r="F654" s="301" t="s">
        <v>11</v>
      </c>
      <c r="G654" s="301" t="s">
        <v>11</v>
      </c>
      <c r="H654" s="355">
        <v>1949000</v>
      </c>
      <c r="I654" s="298" t="s">
        <v>11</v>
      </c>
      <c r="J654" s="301" t="s">
        <v>11</v>
      </c>
      <c r="K654" s="332">
        <v>1949000</v>
      </c>
    </row>
    <row r="655" spans="1:18" ht="37.5" customHeight="1" x14ac:dyDescent="0.2">
      <c r="A655" s="57" t="s">
        <v>735</v>
      </c>
      <c r="B655" s="252"/>
      <c r="C655" s="253"/>
      <c r="D655" s="253"/>
      <c r="E655" s="253"/>
      <c r="F655" s="390"/>
      <c r="G655" s="390"/>
      <c r="H655" s="357"/>
      <c r="I655" s="325"/>
      <c r="J655" s="390"/>
      <c r="K655" s="333"/>
    </row>
    <row r="656" spans="1:18" ht="27.75" customHeight="1" x14ac:dyDescent="0.2">
      <c r="A656" s="23" t="s">
        <v>1139</v>
      </c>
      <c r="B656" s="252">
        <v>5.5</v>
      </c>
      <c r="C656" s="253">
        <v>1</v>
      </c>
      <c r="D656" s="253">
        <v>3</v>
      </c>
      <c r="E656" s="253" t="s">
        <v>576</v>
      </c>
      <c r="F656" s="301" t="s">
        <v>11</v>
      </c>
      <c r="G656" s="301" t="s">
        <v>11</v>
      </c>
      <c r="H656" s="355">
        <v>2300000</v>
      </c>
      <c r="I656" s="298" t="s">
        <v>11</v>
      </c>
      <c r="J656" s="301" t="s">
        <v>11</v>
      </c>
      <c r="K656" s="332">
        <v>2300000</v>
      </c>
    </row>
    <row r="657" spans="1:11" ht="27" customHeight="1" x14ac:dyDescent="0.2">
      <c r="A657" s="18" t="s">
        <v>583</v>
      </c>
      <c r="B657" s="252"/>
      <c r="C657" s="253"/>
      <c r="D657" s="253"/>
      <c r="E657" s="253"/>
      <c r="F657" s="302"/>
      <c r="G657" s="302"/>
      <c r="H657" s="356"/>
      <c r="I657" s="299"/>
      <c r="J657" s="302"/>
      <c r="K657" s="358"/>
    </row>
    <row r="658" spans="1:11" ht="19.5" x14ac:dyDescent="0.2">
      <c r="A658" s="23" t="s">
        <v>1140</v>
      </c>
      <c r="B658" s="252">
        <v>5.5</v>
      </c>
      <c r="C658" s="253">
        <v>1</v>
      </c>
      <c r="D658" s="253">
        <v>3</v>
      </c>
      <c r="E658" s="253" t="s">
        <v>576</v>
      </c>
      <c r="F658" s="301" t="s">
        <v>11</v>
      </c>
      <c r="G658" s="301" t="s">
        <v>11</v>
      </c>
      <c r="H658" s="355">
        <v>890000</v>
      </c>
      <c r="I658" s="298" t="s">
        <v>11</v>
      </c>
      <c r="J658" s="301" t="s">
        <v>11</v>
      </c>
      <c r="K658" s="332">
        <v>890000</v>
      </c>
    </row>
    <row r="659" spans="1:11" ht="33.75" customHeight="1" x14ac:dyDescent="0.2">
      <c r="A659" s="18" t="s">
        <v>584</v>
      </c>
      <c r="B659" s="252"/>
      <c r="C659" s="253"/>
      <c r="D659" s="253"/>
      <c r="E659" s="253"/>
      <c r="F659" s="302"/>
      <c r="G659" s="302"/>
      <c r="H659" s="356"/>
      <c r="I659" s="299"/>
      <c r="J659" s="302"/>
      <c r="K659" s="358"/>
    </row>
    <row r="660" spans="1:11" ht="19.5" x14ac:dyDescent="0.2">
      <c r="A660" s="23" t="s">
        <v>1141</v>
      </c>
      <c r="B660" s="387">
        <v>5.5</v>
      </c>
      <c r="C660" s="253">
        <v>1</v>
      </c>
      <c r="D660" s="253">
        <v>3</v>
      </c>
      <c r="E660" s="253" t="s">
        <v>576</v>
      </c>
      <c r="F660" s="301" t="s">
        <v>11</v>
      </c>
      <c r="G660" s="301" t="s">
        <v>11</v>
      </c>
      <c r="H660" s="355">
        <v>400000</v>
      </c>
      <c r="I660" s="298" t="s">
        <v>11</v>
      </c>
      <c r="J660" s="301" t="s">
        <v>11</v>
      </c>
      <c r="K660" s="332">
        <v>400000</v>
      </c>
    </row>
    <row r="661" spans="1:11" ht="39" x14ac:dyDescent="0.2">
      <c r="A661" s="57" t="s">
        <v>1452</v>
      </c>
      <c r="B661" s="387"/>
      <c r="C661" s="253"/>
      <c r="D661" s="253"/>
      <c r="E661" s="253"/>
      <c r="F661" s="390"/>
      <c r="G661" s="390"/>
      <c r="H661" s="357"/>
      <c r="I661" s="325"/>
      <c r="J661" s="390"/>
      <c r="K661" s="333"/>
    </row>
    <row r="662" spans="1:11" s="73" customFormat="1" ht="19.5" x14ac:dyDescent="0.2">
      <c r="A662" s="23" t="s">
        <v>1142</v>
      </c>
      <c r="B662" s="387">
        <v>5.5</v>
      </c>
      <c r="C662" s="253">
        <v>1</v>
      </c>
      <c r="D662" s="253">
        <v>3</v>
      </c>
      <c r="E662" s="253" t="s">
        <v>576</v>
      </c>
      <c r="F662" s="301" t="s">
        <v>11</v>
      </c>
      <c r="G662" s="301" t="s">
        <v>11</v>
      </c>
      <c r="H662" s="355">
        <v>550000</v>
      </c>
      <c r="I662" s="298" t="s">
        <v>11</v>
      </c>
      <c r="J662" s="301" t="s">
        <v>11</v>
      </c>
      <c r="K662" s="332">
        <v>550000</v>
      </c>
    </row>
    <row r="663" spans="1:11" s="73" customFormat="1" ht="39" x14ac:dyDescent="0.2">
      <c r="A663" s="57" t="s">
        <v>1453</v>
      </c>
      <c r="B663" s="387"/>
      <c r="C663" s="253"/>
      <c r="D663" s="253"/>
      <c r="E663" s="253"/>
      <c r="F663" s="390"/>
      <c r="G663" s="390"/>
      <c r="H663" s="357"/>
      <c r="I663" s="325"/>
      <c r="J663" s="390"/>
      <c r="K663" s="333"/>
    </row>
    <row r="664" spans="1:11" ht="17.25" customHeight="1" x14ac:dyDescent="0.2">
      <c r="A664" s="82" t="s">
        <v>91</v>
      </c>
      <c r="B664" s="218"/>
      <c r="C664" s="219"/>
      <c r="D664" s="219"/>
      <c r="E664" s="219"/>
      <c r="F664" s="218" t="s">
        <v>11</v>
      </c>
      <c r="G664" s="218" t="s">
        <v>11</v>
      </c>
      <c r="H664" s="241">
        <f>SUM(H666:H671)</f>
        <v>17600000</v>
      </c>
      <c r="I664" s="408" t="s">
        <v>11</v>
      </c>
      <c r="J664" s="239" t="s">
        <v>11</v>
      </c>
      <c r="K664" s="241">
        <f>SUM(K666:K671)</f>
        <v>17600000</v>
      </c>
    </row>
    <row r="665" spans="1:11" ht="39" x14ac:dyDescent="0.2">
      <c r="A665" s="85" t="s">
        <v>697</v>
      </c>
      <c r="B665" s="218"/>
      <c r="C665" s="219"/>
      <c r="D665" s="219"/>
      <c r="E665" s="219"/>
      <c r="F665" s="218"/>
      <c r="G665" s="218"/>
      <c r="H665" s="242"/>
      <c r="I665" s="409"/>
      <c r="J665" s="240"/>
      <c r="K665" s="242"/>
    </row>
    <row r="666" spans="1:11" s="73" customFormat="1" ht="22.5" customHeight="1" x14ac:dyDescent="0.2">
      <c r="A666" s="23" t="s">
        <v>1451</v>
      </c>
      <c r="B666" s="252">
        <v>5.5</v>
      </c>
      <c r="C666" s="253">
        <v>1</v>
      </c>
      <c r="D666" s="253">
        <v>2</v>
      </c>
      <c r="E666" s="253" t="s">
        <v>253</v>
      </c>
      <c r="F666" s="298" t="s">
        <v>11</v>
      </c>
      <c r="G666" s="298" t="s">
        <v>11</v>
      </c>
      <c r="H666" s="326">
        <v>5000000</v>
      </c>
      <c r="I666" s="298" t="s">
        <v>11</v>
      </c>
      <c r="J666" s="298" t="s">
        <v>11</v>
      </c>
      <c r="K666" s="251">
        <v>5000000</v>
      </c>
    </row>
    <row r="667" spans="1:11" s="73" customFormat="1" ht="36" customHeight="1" x14ac:dyDescent="0.2">
      <c r="A667" s="18" t="s">
        <v>514</v>
      </c>
      <c r="B667" s="252"/>
      <c r="C667" s="253"/>
      <c r="D667" s="253"/>
      <c r="E667" s="253"/>
      <c r="F667" s="299"/>
      <c r="G667" s="299"/>
      <c r="H667" s="328"/>
      <c r="I667" s="299"/>
      <c r="J667" s="299"/>
      <c r="K667" s="251"/>
    </row>
    <row r="668" spans="1:11" s="73" customFormat="1" ht="22.5" customHeight="1" x14ac:dyDescent="0.2">
      <c r="A668" s="23" t="s">
        <v>1450</v>
      </c>
      <c r="B668" s="252">
        <v>5.5</v>
      </c>
      <c r="C668" s="253">
        <v>1</v>
      </c>
      <c r="D668" s="253">
        <v>2</v>
      </c>
      <c r="E668" s="253" t="s">
        <v>253</v>
      </c>
      <c r="F668" s="298" t="s">
        <v>11</v>
      </c>
      <c r="G668" s="298" t="s">
        <v>11</v>
      </c>
      <c r="H668" s="326">
        <v>5000000</v>
      </c>
      <c r="I668" s="298" t="s">
        <v>11</v>
      </c>
      <c r="J668" s="298" t="s">
        <v>11</v>
      </c>
      <c r="K668" s="251">
        <v>5000000</v>
      </c>
    </row>
    <row r="669" spans="1:11" s="73" customFormat="1" ht="34.5" customHeight="1" x14ac:dyDescent="0.2">
      <c r="A669" s="18" t="s">
        <v>515</v>
      </c>
      <c r="B669" s="252"/>
      <c r="C669" s="253"/>
      <c r="D669" s="253"/>
      <c r="E669" s="253"/>
      <c r="F669" s="299"/>
      <c r="G669" s="299"/>
      <c r="H669" s="328"/>
      <c r="I669" s="299"/>
      <c r="J669" s="299"/>
      <c r="K669" s="251"/>
    </row>
    <row r="670" spans="1:11" s="87" customFormat="1" ht="19.5" x14ac:dyDescent="0.4">
      <c r="A670" s="72" t="s">
        <v>1449</v>
      </c>
      <c r="B670" s="223">
        <v>5.5</v>
      </c>
      <c r="C670" s="225">
        <v>1</v>
      </c>
      <c r="D670" s="225">
        <v>2</v>
      </c>
      <c r="E670" s="225" t="s">
        <v>51</v>
      </c>
      <c r="F670" s="223" t="s">
        <v>11</v>
      </c>
      <c r="G670" s="223" t="s">
        <v>11</v>
      </c>
      <c r="H670" s="273">
        <v>7600000</v>
      </c>
      <c r="I670" s="273" t="s">
        <v>11</v>
      </c>
      <c r="J670" s="353" t="s">
        <v>11</v>
      </c>
      <c r="K670" s="222">
        <v>7600000</v>
      </c>
    </row>
    <row r="671" spans="1:11" s="87" customFormat="1" ht="51.75" x14ac:dyDescent="0.4">
      <c r="A671" s="100" t="s">
        <v>733</v>
      </c>
      <c r="B671" s="223"/>
      <c r="C671" s="225"/>
      <c r="D671" s="225"/>
      <c r="E671" s="225"/>
      <c r="F671" s="223"/>
      <c r="G671" s="223"/>
      <c r="H671" s="274"/>
      <c r="I671" s="274"/>
      <c r="J671" s="354"/>
      <c r="K671" s="222"/>
    </row>
    <row r="672" spans="1:11" ht="24" x14ac:dyDescent="0.2">
      <c r="A672" s="153" t="s">
        <v>96</v>
      </c>
      <c r="B672" s="293" t="s">
        <v>1185</v>
      </c>
      <c r="C672" s="294"/>
      <c r="D672" s="294"/>
      <c r="E672" s="295"/>
      <c r="F672" s="139"/>
      <c r="G672" s="51"/>
      <c r="H672" s="112">
        <f>SUM(H673:H844)</f>
        <v>2947663900</v>
      </c>
      <c r="I672" s="112">
        <f>SUM(I673:I844)</f>
        <v>114800000</v>
      </c>
      <c r="J672" s="112">
        <f>SUM(J673:J844)</f>
        <v>0</v>
      </c>
      <c r="K672" s="112">
        <f>SUM(K673:K844)</f>
        <v>3062463900</v>
      </c>
    </row>
    <row r="673" spans="1:11" ht="19.5" x14ac:dyDescent="0.2">
      <c r="A673" s="27" t="s">
        <v>97</v>
      </c>
      <c r="B673" s="263">
        <v>5.5</v>
      </c>
      <c r="C673" s="264">
        <v>2</v>
      </c>
      <c r="D673" s="264">
        <v>2</v>
      </c>
      <c r="E673" s="264" t="s">
        <v>99</v>
      </c>
      <c r="F673" s="365" t="s">
        <v>11</v>
      </c>
      <c r="G673" s="365" t="s">
        <v>11</v>
      </c>
      <c r="H673" s="399">
        <v>100000000</v>
      </c>
      <c r="I673" s="271" t="s">
        <v>11</v>
      </c>
      <c r="J673" s="271" t="s">
        <v>11</v>
      </c>
      <c r="K673" s="243">
        <v>100000000</v>
      </c>
    </row>
    <row r="674" spans="1:11" ht="58.5" x14ac:dyDescent="0.2">
      <c r="A674" s="28" t="s">
        <v>586</v>
      </c>
      <c r="B674" s="263"/>
      <c r="C674" s="264"/>
      <c r="D674" s="264"/>
      <c r="E674" s="264"/>
      <c r="F674" s="366"/>
      <c r="G674" s="366"/>
      <c r="H674" s="400"/>
      <c r="I674" s="272"/>
      <c r="J674" s="272"/>
      <c r="K674" s="243"/>
    </row>
    <row r="675" spans="1:11" ht="19.5" x14ac:dyDescent="0.2">
      <c r="A675" s="27" t="s">
        <v>100</v>
      </c>
      <c r="B675" s="263">
        <v>5.5</v>
      </c>
      <c r="C675" s="264">
        <v>2</v>
      </c>
      <c r="D675" s="264">
        <v>2</v>
      </c>
      <c r="E675" s="264" t="s">
        <v>99</v>
      </c>
      <c r="F675" s="365" t="s">
        <v>11</v>
      </c>
      <c r="G675" s="365" t="s">
        <v>11</v>
      </c>
      <c r="H675" s="338">
        <v>1000000000</v>
      </c>
      <c r="I675" s="271" t="s">
        <v>11</v>
      </c>
      <c r="J675" s="271" t="s">
        <v>11</v>
      </c>
      <c r="K675" s="244">
        <v>1000000000</v>
      </c>
    </row>
    <row r="676" spans="1:11" ht="19.5" x14ac:dyDescent="0.2">
      <c r="A676" s="28" t="s">
        <v>587</v>
      </c>
      <c r="B676" s="263"/>
      <c r="C676" s="264"/>
      <c r="D676" s="264"/>
      <c r="E676" s="264"/>
      <c r="F676" s="366"/>
      <c r="G676" s="366"/>
      <c r="H676" s="339"/>
      <c r="I676" s="272"/>
      <c r="J676" s="272"/>
      <c r="K676" s="244"/>
    </row>
    <row r="677" spans="1:11" ht="19.5" x14ac:dyDescent="0.2">
      <c r="A677" s="19" t="s">
        <v>19</v>
      </c>
      <c r="B677" s="252">
        <v>5.2</v>
      </c>
      <c r="C677" s="253">
        <v>2</v>
      </c>
      <c r="D677" s="253">
        <v>2</v>
      </c>
      <c r="E677" s="253" t="s">
        <v>272</v>
      </c>
      <c r="F677" s="301" t="s">
        <v>11</v>
      </c>
      <c r="G677" s="301" t="s">
        <v>11</v>
      </c>
      <c r="H677" s="332">
        <v>2070000</v>
      </c>
      <c r="I677" s="298" t="s">
        <v>11</v>
      </c>
      <c r="J677" s="298" t="s">
        <v>11</v>
      </c>
      <c r="K677" s="251">
        <v>2070000</v>
      </c>
    </row>
    <row r="678" spans="1:11" ht="39" x14ac:dyDescent="0.2">
      <c r="A678" s="20" t="s">
        <v>588</v>
      </c>
      <c r="B678" s="252"/>
      <c r="C678" s="253"/>
      <c r="D678" s="253"/>
      <c r="E678" s="253"/>
      <c r="F678" s="302"/>
      <c r="G678" s="302"/>
      <c r="H678" s="358"/>
      <c r="I678" s="299"/>
      <c r="J678" s="299"/>
      <c r="K678" s="251"/>
    </row>
    <row r="679" spans="1:11" ht="19.5" x14ac:dyDescent="0.2">
      <c r="A679" s="23" t="s">
        <v>103</v>
      </c>
      <c r="B679" s="252">
        <v>5.5</v>
      </c>
      <c r="C679" s="253">
        <v>2</v>
      </c>
      <c r="D679" s="253">
        <v>2</v>
      </c>
      <c r="E679" s="253" t="s">
        <v>272</v>
      </c>
      <c r="F679" s="301" t="s">
        <v>11</v>
      </c>
      <c r="G679" s="301" t="s">
        <v>11</v>
      </c>
      <c r="H679" s="340">
        <v>2328000</v>
      </c>
      <c r="I679" s="298" t="s">
        <v>11</v>
      </c>
      <c r="J679" s="298" t="s">
        <v>11</v>
      </c>
      <c r="K679" s="250">
        <v>2328000</v>
      </c>
    </row>
    <row r="680" spans="1:11" ht="58.5" x14ac:dyDescent="0.2">
      <c r="A680" s="57" t="s">
        <v>1560</v>
      </c>
      <c r="B680" s="252"/>
      <c r="C680" s="253"/>
      <c r="D680" s="253"/>
      <c r="E680" s="253"/>
      <c r="F680" s="390"/>
      <c r="G680" s="390"/>
      <c r="H680" s="359"/>
      <c r="I680" s="325"/>
      <c r="J680" s="325"/>
      <c r="K680" s="250"/>
    </row>
    <row r="681" spans="1:11" ht="19.5" x14ac:dyDescent="0.2">
      <c r="A681" s="27" t="s">
        <v>104</v>
      </c>
      <c r="B681" s="263">
        <v>5.5</v>
      </c>
      <c r="C681" s="264">
        <v>2</v>
      </c>
      <c r="D681" s="264">
        <v>2</v>
      </c>
      <c r="E681" s="264" t="s">
        <v>272</v>
      </c>
      <c r="F681" s="344" t="s">
        <v>11</v>
      </c>
      <c r="G681" s="344" t="s">
        <v>11</v>
      </c>
      <c r="H681" s="338">
        <v>728000</v>
      </c>
      <c r="I681" s="271" t="s">
        <v>11</v>
      </c>
      <c r="J681" s="271" t="s">
        <v>11</v>
      </c>
      <c r="K681" s="244">
        <v>728000</v>
      </c>
    </row>
    <row r="682" spans="1:11" ht="39" x14ac:dyDescent="0.2">
      <c r="A682" s="29" t="s">
        <v>1559</v>
      </c>
      <c r="B682" s="263"/>
      <c r="C682" s="264"/>
      <c r="D682" s="264"/>
      <c r="E682" s="264"/>
      <c r="F682" s="391"/>
      <c r="G682" s="391"/>
      <c r="H682" s="392"/>
      <c r="I682" s="331"/>
      <c r="J682" s="331"/>
      <c r="K682" s="244"/>
    </row>
    <row r="683" spans="1:11" ht="19.5" x14ac:dyDescent="0.2">
      <c r="A683" s="27" t="s">
        <v>35</v>
      </c>
      <c r="B683" s="263">
        <v>5.5</v>
      </c>
      <c r="C683" s="264">
        <v>2</v>
      </c>
      <c r="D683" s="264">
        <v>2</v>
      </c>
      <c r="E683" s="264" t="s">
        <v>272</v>
      </c>
      <c r="F683" s="365" t="s">
        <v>11</v>
      </c>
      <c r="G683" s="365" t="s">
        <v>11</v>
      </c>
      <c r="H683" s="338">
        <v>1637000</v>
      </c>
      <c r="I683" s="271" t="s">
        <v>11</v>
      </c>
      <c r="J683" s="271" t="s">
        <v>11</v>
      </c>
      <c r="K683" s="244">
        <v>1637000</v>
      </c>
    </row>
    <row r="684" spans="1:11" ht="58.5" x14ac:dyDescent="0.2">
      <c r="A684" s="28" t="s">
        <v>589</v>
      </c>
      <c r="B684" s="263"/>
      <c r="C684" s="264"/>
      <c r="D684" s="264"/>
      <c r="E684" s="264"/>
      <c r="F684" s="366"/>
      <c r="G684" s="366"/>
      <c r="H684" s="339"/>
      <c r="I684" s="272"/>
      <c r="J684" s="272"/>
      <c r="K684" s="244"/>
    </row>
    <row r="685" spans="1:11" ht="19.5" x14ac:dyDescent="0.2">
      <c r="A685" s="27" t="s">
        <v>362</v>
      </c>
      <c r="B685" s="263">
        <v>5.5</v>
      </c>
      <c r="C685" s="264">
        <v>2</v>
      </c>
      <c r="D685" s="264">
        <v>2</v>
      </c>
      <c r="E685" s="264" t="s">
        <v>272</v>
      </c>
      <c r="F685" s="365" t="s">
        <v>11</v>
      </c>
      <c r="G685" s="365" t="s">
        <v>11</v>
      </c>
      <c r="H685" s="338">
        <v>12000000</v>
      </c>
      <c r="I685" s="271" t="s">
        <v>11</v>
      </c>
      <c r="J685" s="271"/>
      <c r="K685" s="244">
        <v>12000000</v>
      </c>
    </row>
    <row r="686" spans="1:11" ht="78" x14ac:dyDescent="0.2">
      <c r="A686" s="28" t="s">
        <v>590</v>
      </c>
      <c r="B686" s="263"/>
      <c r="C686" s="264"/>
      <c r="D686" s="264"/>
      <c r="E686" s="264"/>
      <c r="F686" s="366"/>
      <c r="G686" s="366"/>
      <c r="H686" s="339"/>
      <c r="I686" s="272"/>
      <c r="J686" s="272"/>
      <c r="K686" s="244"/>
    </row>
    <row r="687" spans="1:11" ht="19.5" x14ac:dyDescent="0.2">
      <c r="A687" s="27" t="s">
        <v>137</v>
      </c>
      <c r="B687" s="263">
        <v>5.7</v>
      </c>
      <c r="C687" s="264">
        <v>2</v>
      </c>
      <c r="D687" s="264">
        <v>2</v>
      </c>
      <c r="E687" s="264" t="s">
        <v>272</v>
      </c>
      <c r="F687" s="365" t="s">
        <v>11</v>
      </c>
      <c r="G687" s="365" t="s">
        <v>11</v>
      </c>
      <c r="H687" s="338">
        <v>177270000</v>
      </c>
      <c r="I687" s="271" t="s">
        <v>11</v>
      </c>
      <c r="J687" s="271" t="s">
        <v>11</v>
      </c>
      <c r="K687" s="244">
        <v>177270000</v>
      </c>
    </row>
    <row r="688" spans="1:11" ht="39" x14ac:dyDescent="0.2">
      <c r="A688" s="28" t="s">
        <v>591</v>
      </c>
      <c r="B688" s="263"/>
      <c r="C688" s="264"/>
      <c r="D688" s="264"/>
      <c r="E688" s="264"/>
      <c r="F688" s="366"/>
      <c r="G688" s="366"/>
      <c r="H688" s="339"/>
      <c r="I688" s="272"/>
      <c r="J688" s="272"/>
      <c r="K688" s="244"/>
    </row>
    <row r="689" spans="1:15" ht="19.5" x14ac:dyDescent="0.2">
      <c r="A689" s="27" t="s">
        <v>146</v>
      </c>
      <c r="B689" s="263">
        <v>5.7</v>
      </c>
      <c r="C689" s="264">
        <v>2</v>
      </c>
      <c r="D689" s="264">
        <v>2</v>
      </c>
      <c r="E689" s="264" t="s">
        <v>272</v>
      </c>
      <c r="F689" s="365" t="s">
        <v>11</v>
      </c>
      <c r="G689" s="365" t="s">
        <v>11</v>
      </c>
      <c r="H689" s="338">
        <v>327500000</v>
      </c>
      <c r="I689" s="271" t="s">
        <v>11</v>
      </c>
      <c r="J689" s="271" t="s">
        <v>11</v>
      </c>
      <c r="K689" s="244">
        <v>327500000</v>
      </c>
    </row>
    <row r="690" spans="1:15" ht="58.5" x14ac:dyDescent="0.2">
      <c r="A690" s="28" t="s">
        <v>592</v>
      </c>
      <c r="B690" s="263"/>
      <c r="C690" s="264"/>
      <c r="D690" s="264"/>
      <c r="E690" s="264"/>
      <c r="F690" s="366"/>
      <c r="G690" s="366"/>
      <c r="H690" s="339"/>
      <c r="I690" s="272"/>
      <c r="J690" s="272"/>
      <c r="K690" s="244"/>
    </row>
    <row r="691" spans="1:15" ht="19.5" x14ac:dyDescent="0.2">
      <c r="A691" s="27" t="s">
        <v>57</v>
      </c>
      <c r="B691" s="263">
        <v>5.2</v>
      </c>
      <c r="C691" s="264">
        <v>2</v>
      </c>
      <c r="D691" s="264">
        <v>2</v>
      </c>
      <c r="E691" s="264" t="s">
        <v>272</v>
      </c>
      <c r="F691" s="365" t="s">
        <v>11</v>
      </c>
      <c r="G691" s="365" t="s">
        <v>11</v>
      </c>
      <c r="H691" s="338">
        <v>344908200</v>
      </c>
      <c r="I691" s="271" t="s">
        <v>11</v>
      </c>
      <c r="J691" s="271" t="s">
        <v>11</v>
      </c>
      <c r="K691" s="244">
        <v>344908200</v>
      </c>
    </row>
    <row r="692" spans="1:15" ht="39" x14ac:dyDescent="0.2">
      <c r="A692" s="28" t="s">
        <v>593</v>
      </c>
      <c r="B692" s="263"/>
      <c r="C692" s="264"/>
      <c r="D692" s="264"/>
      <c r="E692" s="264"/>
      <c r="F692" s="366"/>
      <c r="G692" s="366"/>
      <c r="H692" s="339"/>
      <c r="I692" s="272"/>
      <c r="J692" s="272"/>
      <c r="K692" s="244"/>
    </row>
    <row r="693" spans="1:15" ht="19.5" x14ac:dyDescent="0.2">
      <c r="A693" s="27" t="s">
        <v>151</v>
      </c>
      <c r="B693" s="263">
        <v>5.5</v>
      </c>
      <c r="C693" s="264">
        <v>2</v>
      </c>
      <c r="D693" s="264">
        <v>2</v>
      </c>
      <c r="E693" s="264" t="s">
        <v>272</v>
      </c>
      <c r="F693" s="365" t="s">
        <v>11</v>
      </c>
      <c r="G693" s="365" t="s">
        <v>11</v>
      </c>
      <c r="H693" s="338">
        <v>200484000</v>
      </c>
      <c r="I693" s="271" t="s">
        <v>11</v>
      </c>
      <c r="J693" s="271" t="s">
        <v>11</v>
      </c>
      <c r="K693" s="244">
        <v>200484000</v>
      </c>
    </row>
    <row r="694" spans="1:15" ht="58.5" x14ac:dyDescent="0.2">
      <c r="A694" s="80" t="s">
        <v>689</v>
      </c>
      <c r="B694" s="263"/>
      <c r="C694" s="264"/>
      <c r="D694" s="264"/>
      <c r="E694" s="264"/>
      <c r="F694" s="366"/>
      <c r="G694" s="366"/>
      <c r="H694" s="339"/>
      <c r="I694" s="272"/>
      <c r="J694" s="272"/>
      <c r="K694" s="244"/>
    </row>
    <row r="695" spans="1:15" ht="19.5" x14ac:dyDescent="0.2">
      <c r="A695" s="124" t="s">
        <v>67</v>
      </c>
      <c r="B695" s="252">
        <v>5.5</v>
      </c>
      <c r="C695" s="253">
        <v>3</v>
      </c>
      <c r="D695" s="264">
        <v>2</v>
      </c>
      <c r="E695" s="264" t="s">
        <v>272</v>
      </c>
      <c r="F695" s="301" t="s">
        <v>11</v>
      </c>
      <c r="G695" s="301" t="s">
        <v>11</v>
      </c>
      <c r="H695" s="340">
        <v>7660000</v>
      </c>
      <c r="I695" s="298" t="s">
        <v>11</v>
      </c>
      <c r="J695" s="298" t="s">
        <v>11</v>
      </c>
      <c r="K695" s="340">
        <v>7660000</v>
      </c>
    </row>
    <row r="696" spans="1:15" ht="97.5" x14ac:dyDescent="0.2">
      <c r="A696" s="119" t="s">
        <v>919</v>
      </c>
      <c r="B696" s="252"/>
      <c r="C696" s="253"/>
      <c r="D696" s="264"/>
      <c r="E696" s="264"/>
      <c r="F696" s="302"/>
      <c r="G696" s="302"/>
      <c r="H696" s="341"/>
      <c r="I696" s="299"/>
      <c r="J696" s="299"/>
      <c r="K696" s="341"/>
      <c r="O696" s="41"/>
    </row>
    <row r="697" spans="1:15" ht="19.5" x14ac:dyDescent="0.2">
      <c r="A697" s="27" t="s">
        <v>75</v>
      </c>
      <c r="B697" s="263">
        <v>5.5</v>
      </c>
      <c r="C697" s="253">
        <v>3</v>
      </c>
      <c r="D697" s="264">
        <v>2</v>
      </c>
      <c r="E697" s="264" t="s">
        <v>272</v>
      </c>
      <c r="F697" s="344" t="s">
        <v>11</v>
      </c>
      <c r="G697" s="344" t="s">
        <v>11</v>
      </c>
      <c r="H697" s="338">
        <v>9880000</v>
      </c>
      <c r="I697" s="271" t="s">
        <v>11</v>
      </c>
      <c r="J697" s="271" t="s">
        <v>11</v>
      </c>
      <c r="K697" s="338">
        <v>9880000</v>
      </c>
    </row>
    <row r="698" spans="1:15" ht="112.5" customHeight="1" x14ac:dyDescent="0.2">
      <c r="A698" s="119" t="s">
        <v>900</v>
      </c>
      <c r="B698" s="263"/>
      <c r="C698" s="253"/>
      <c r="D698" s="264"/>
      <c r="E698" s="264"/>
      <c r="F698" s="345"/>
      <c r="G698" s="345"/>
      <c r="H698" s="339"/>
      <c r="I698" s="272"/>
      <c r="J698" s="272"/>
      <c r="K698" s="339"/>
    </row>
    <row r="699" spans="1:15" ht="19.5" x14ac:dyDescent="0.2">
      <c r="A699" s="23" t="s">
        <v>81</v>
      </c>
      <c r="B699" s="252">
        <v>5.5</v>
      </c>
      <c r="C699" s="253">
        <v>3</v>
      </c>
      <c r="D699" s="264">
        <v>2</v>
      </c>
      <c r="E699" s="264" t="s">
        <v>272</v>
      </c>
      <c r="F699" s="301" t="s">
        <v>11</v>
      </c>
      <c r="G699" s="301" t="s">
        <v>11</v>
      </c>
      <c r="H699" s="340">
        <v>1712000</v>
      </c>
      <c r="I699" s="298" t="s">
        <v>11</v>
      </c>
      <c r="J699" s="298" t="s">
        <v>11</v>
      </c>
      <c r="K699" s="250">
        <v>1712000</v>
      </c>
    </row>
    <row r="700" spans="1:15" ht="78" x14ac:dyDescent="0.2">
      <c r="A700" s="123" t="s">
        <v>901</v>
      </c>
      <c r="B700" s="252"/>
      <c r="C700" s="253"/>
      <c r="D700" s="264"/>
      <c r="E700" s="264"/>
      <c r="F700" s="302"/>
      <c r="G700" s="302"/>
      <c r="H700" s="341"/>
      <c r="I700" s="299"/>
      <c r="J700" s="299"/>
      <c r="K700" s="250"/>
    </row>
    <row r="701" spans="1:15" ht="19.5" x14ac:dyDescent="0.2">
      <c r="A701" s="23" t="s">
        <v>82</v>
      </c>
      <c r="B701" s="298">
        <v>5.5</v>
      </c>
      <c r="C701" s="287">
        <v>3</v>
      </c>
      <c r="D701" s="264">
        <v>2</v>
      </c>
      <c r="E701" s="264" t="s">
        <v>272</v>
      </c>
      <c r="F701" s="287" t="s">
        <v>11</v>
      </c>
      <c r="G701" s="287" t="s">
        <v>11</v>
      </c>
      <c r="H701" s="340">
        <v>4272900</v>
      </c>
      <c r="I701" s="298" t="s">
        <v>11</v>
      </c>
      <c r="J701" s="298" t="s">
        <v>11</v>
      </c>
      <c r="K701" s="340">
        <v>4272900</v>
      </c>
    </row>
    <row r="702" spans="1:15" ht="72" customHeight="1" x14ac:dyDescent="0.2">
      <c r="A702" s="80" t="s">
        <v>902</v>
      </c>
      <c r="B702" s="299"/>
      <c r="C702" s="288"/>
      <c r="D702" s="264"/>
      <c r="E702" s="264"/>
      <c r="F702" s="288"/>
      <c r="G702" s="288"/>
      <c r="H702" s="341"/>
      <c r="I702" s="299"/>
      <c r="J702" s="299"/>
      <c r="K702" s="341"/>
    </row>
    <row r="703" spans="1:15" ht="19.5" x14ac:dyDescent="0.2">
      <c r="A703" s="27" t="s">
        <v>83</v>
      </c>
      <c r="B703" s="298">
        <v>5.5</v>
      </c>
      <c r="C703" s="287">
        <v>3</v>
      </c>
      <c r="D703" s="264">
        <v>2</v>
      </c>
      <c r="E703" s="264" t="s">
        <v>272</v>
      </c>
      <c r="F703" s="298" t="s">
        <v>11</v>
      </c>
      <c r="G703" s="298" t="s">
        <v>11</v>
      </c>
      <c r="H703" s="340">
        <v>4930600</v>
      </c>
      <c r="I703" s="298" t="s">
        <v>11</v>
      </c>
      <c r="J703" s="298" t="s">
        <v>11</v>
      </c>
      <c r="K703" s="340">
        <v>4930600</v>
      </c>
    </row>
    <row r="704" spans="1:15" ht="75" customHeight="1" x14ac:dyDescent="0.2">
      <c r="A704" s="80" t="s">
        <v>903</v>
      </c>
      <c r="B704" s="299"/>
      <c r="C704" s="288"/>
      <c r="D704" s="264"/>
      <c r="E704" s="264"/>
      <c r="F704" s="299"/>
      <c r="G704" s="299"/>
      <c r="H704" s="341"/>
      <c r="I704" s="299"/>
      <c r="J704" s="299"/>
      <c r="K704" s="341"/>
    </row>
    <row r="705" spans="1:11" ht="19.5" x14ac:dyDescent="0.2">
      <c r="A705" s="27" t="s">
        <v>84</v>
      </c>
      <c r="B705" s="271">
        <v>5.5</v>
      </c>
      <c r="C705" s="287">
        <v>3</v>
      </c>
      <c r="D705" s="264">
        <v>2</v>
      </c>
      <c r="E705" s="264" t="s">
        <v>272</v>
      </c>
      <c r="F705" s="271" t="s">
        <v>11</v>
      </c>
      <c r="G705" s="271" t="s">
        <v>11</v>
      </c>
      <c r="H705" s="338">
        <v>1477000</v>
      </c>
      <c r="I705" s="271" t="s">
        <v>11</v>
      </c>
      <c r="J705" s="271" t="s">
        <v>11</v>
      </c>
      <c r="K705" s="338">
        <v>1477000</v>
      </c>
    </row>
    <row r="706" spans="1:11" ht="39" x14ac:dyDescent="0.2">
      <c r="A706" s="120" t="s">
        <v>904</v>
      </c>
      <c r="B706" s="272"/>
      <c r="C706" s="288"/>
      <c r="D706" s="264"/>
      <c r="E706" s="264"/>
      <c r="F706" s="272"/>
      <c r="G706" s="272"/>
      <c r="H706" s="339"/>
      <c r="I706" s="272"/>
      <c r="J706" s="272"/>
      <c r="K706" s="339"/>
    </row>
    <row r="707" spans="1:11" ht="19.5" x14ac:dyDescent="0.2">
      <c r="A707" s="23" t="s">
        <v>563</v>
      </c>
      <c r="B707" s="298">
        <v>5.5</v>
      </c>
      <c r="C707" s="287">
        <v>3</v>
      </c>
      <c r="D707" s="264">
        <v>2</v>
      </c>
      <c r="E707" s="264" t="s">
        <v>272</v>
      </c>
      <c r="F707" s="298" t="s">
        <v>11</v>
      </c>
      <c r="G707" s="298" t="s">
        <v>11</v>
      </c>
      <c r="H707" s="340">
        <v>1766300</v>
      </c>
      <c r="I707" s="298" t="s">
        <v>11</v>
      </c>
      <c r="J707" s="298" t="s">
        <v>11</v>
      </c>
      <c r="K707" s="340">
        <v>1766300</v>
      </c>
    </row>
    <row r="708" spans="1:11" ht="38.25" customHeight="1" x14ac:dyDescent="0.2">
      <c r="A708" s="18" t="s">
        <v>905</v>
      </c>
      <c r="B708" s="299"/>
      <c r="C708" s="288"/>
      <c r="D708" s="264"/>
      <c r="E708" s="264"/>
      <c r="F708" s="299"/>
      <c r="G708" s="299"/>
      <c r="H708" s="341"/>
      <c r="I708" s="299"/>
      <c r="J708" s="299"/>
      <c r="K708" s="341"/>
    </row>
    <row r="709" spans="1:11" ht="19.5" x14ac:dyDescent="0.2">
      <c r="A709" s="23" t="s">
        <v>87</v>
      </c>
      <c r="B709" s="298">
        <v>5.5</v>
      </c>
      <c r="C709" s="287">
        <v>3</v>
      </c>
      <c r="D709" s="264">
        <v>2</v>
      </c>
      <c r="E709" s="264" t="s">
        <v>272</v>
      </c>
      <c r="F709" s="287" t="s">
        <v>11</v>
      </c>
      <c r="G709" s="287" t="s">
        <v>11</v>
      </c>
      <c r="H709" s="340">
        <v>9375000</v>
      </c>
      <c r="I709" s="298" t="s">
        <v>11</v>
      </c>
      <c r="J709" s="298" t="s">
        <v>11</v>
      </c>
      <c r="K709" s="340">
        <v>9375000</v>
      </c>
    </row>
    <row r="710" spans="1:11" ht="39" x14ac:dyDescent="0.2">
      <c r="A710" s="18" t="s">
        <v>906</v>
      </c>
      <c r="B710" s="299"/>
      <c r="C710" s="288"/>
      <c r="D710" s="264"/>
      <c r="E710" s="264"/>
      <c r="F710" s="288"/>
      <c r="G710" s="288"/>
      <c r="H710" s="341"/>
      <c r="I710" s="299"/>
      <c r="J710" s="299"/>
      <c r="K710" s="341"/>
    </row>
    <row r="711" spans="1:11" ht="19.5" x14ac:dyDescent="0.2">
      <c r="A711" s="23" t="s">
        <v>571</v>
      </c>
      <c r="B711" s="298">
        <v>5.5</v>
      </c>
      <c r="C711" s="287">
        <v>3</v>
      </c>
      <c r="D711" s="264">
        <v>2</v>
      </c>
      <c r="E711" s="264" t="s">
        <v>272</v>
      </c>
      <c r="F711" s="287" t="s">
        <v>11</v>
      </c>
      <c r="G711" s="287" t="s">
        <v>11</v>
      </c>
      <c r="H711" s="340">
        <v>7591900</v>
      </c>
      <c r="I711" s="298" t="s">
        <v>11</v>
      </c>
      <c r="J711" s="298" t="s">
        <v>11</v>
      </c>
      <c r="K711" s="340">
        <v>7591900</v>
      </c>
    </row>
    <row r="712" spans="1:11" ht="45.75" customHeight="1" x14ac:dyDescent="0.2">
      <c r="A712" s="18" t="s">
        <v>907</v>
      </c>
      <c r="B712" s="299"/>
      <c r="C712" s="288"/>
      <c r="D712" s="264"/>
      <c r="E712" s="264"/>
      <c r="F712" s="288"/>
      <c r="G712" s="288"/>
      <c r="H712" s="341"/>
      <c r="I712" s="299"/>
      <c r="J712" s="299"/>
      <c r="K712" s="341"/>
    </row>
    <row r="713" spans="1:11" ht="19.5" x14ac:dyDescent="0.2">
      <c r="A713" s="27" t="s">
        <v>575</v>
      </c>
      <c r="B713" s="298">
        <v>5.5</v>
      </c>
      <c r="C713" s="287">
        <v>3</v>
      </c>
      <c r="D713" s="264">
        <v>2</v>
      </c>
      <c r="E713" s="264" t="s">
        <v>272</v>
      </c>
      <c r="F713" s="298" t="s">
        <v>11</v>
      </c>
      <c r="G713" s="298" t="s">
        <v>11</v>
      </c>
      <c r="H713" s="340">
        <v>4950000</v>
      </c>
      <c r="I713" s="298" t="s">
        <v>11</v>
      </c>
      <c r="J713" s="298" t="s">
        <v>11</v>
      </c>
      <c r="K713" s="340">
        <v>4950000</v>
      </c>
    </row>
    <row r="714" spans="1:11" ht="78" customHeight="1" x14ac:dyDescent="0.2">
      <c r="A714" s="28" t="s">
        <v>908</v>
      </c>
      <c r="B714" s="299"/>
      <c r="C714" s="288"/>
      <c r="D714" s="264"/>
      <c r="E714" s="264"/>
      <c r="F714" s="299"/>
      <c r="G714" s="299"/>
      <c r="H714" s="341"/>
      <c r="I714" s="299"/>
      <c r="J714" s="299"/>
      <c r="K714" s="341"/>
    </row>
    <row r="715" spans="1:11" ht="19.5" x14ac:dyDescent="0.2">
      <c r="A715" s="27" t="s">
        <v>90</v>
      </c>
      <c r="B715" s="271">
        <v>5.5</v>
      </c>
      <c r="C715" s="287">
        <v>3</v>
      </c>
      <c r="D715" s="264">
        <v>2</v>
      </c>
      <c r="E715" s="264" t="s">
        <v>272</v>
      </c>
      <c r="F715" s="271" t="s">
        <v>11</v>
      </c>
      <c r="G715" s="271" t="s">
        <v>11</v>
      </c>
      <c r="H715" s="338">
        <v>4950000</v>
      </c>
      <c r="I715" s="271" t="s">
        <v>11</v>
      </c>
      <c r="J715" s="271" t="s">
        <v>11</v>
      </c>
      <c r="K715" s="338">
        <v>4950000</v>
      </c>
    </row>
    <row r="716" spans="1:11" ht="78.75" customHeight="1" x14ac:dyDescent="0.2">
      <c r="A716" s="28" t="s">
        <v>909</v>
      </c>
      <c r="B716" s="272"/>
      <c r="C716" s="288"/>
      <c r="D716" s="264"/>
      <c r="E716" s="264"/>
      <c r="F716" s="272"/>
      <c r="G716" s="272"/>
      <c r="H716" s="339"/>
      <c r="I716" s="272"/>
      <c r="J716" s="272"/>
      <c r="K716" s="339"/>
    </row>
    <row r="717" spans="1:11" ht="19.5" x14ac:dyDescent="0.2">
      <c r="A717" s="23" t="s">
        <v>174</v>
      </c>
      <c r="B717" s="298">
        <v>5.5</v>
      </c>
      <c r="C717" s="287">
        <v>3</v>
      </c>
      <c r="D717" s="264">
        <v>2</v>
      </c>
      <c r="E717" s="264" t="s">
        <v>272</v>
      </c>
      <c r="F717" s="298" t="s">
        <v>11</v>
      </c>
      <c r="G717" s="298" t="s">
        <v>11</v>
      </c>
      <c r="H717" s="340">
        <v>4950000</v>
      </c>
      <c r="I717" s="298" t="s">
        <v>11</v>
      </c>
      <c r="J717" s="298" t="s">
        <v>11</v>
      </c>
      <c r="K717" s="340">
        <v>4950000</v>
      </c>
    </row>
    <row r="718" spans="1:11" ht="78" x14ac:dyDescent="0.2">
      <c r="A718" s="122" t="s">
        <v>910</v>
      </c>
      <c r="B718" s="299"/>
      <c r="C718" s="288"/>
      <c r="D718" s="264"/>
      <c r="E718" s="264"/>
      <c r="F718" s="299"/>
      <c r="G718" s="299"/>
      <c r="H718" s="341"/>
      <c r="I718" s="299"/>
      <c r="J718" s="299"/>
      <c r="K718" s="341"/>
    </row>
    <row r="719" spans="1:11" ht="19.5" x14ac:dyDescent="0.2">
      <c r="A719" s="23" t="s">
        <v>91</v>
      </c>
      <c r="B719" s="298">
        <v>5.5</v>
      </c>
      <c r="C719" s="287">
        <v>3</v>
      </c>
      <c r="D719" s="264">
        <v>2</v>
      </c>
      <c r="E719" s="264" t="s">
        <v>272</v>
      </c>
      <c r="F719" s="287" t="s">
        <v>11</v>
      </c>
      <c r="G719" s="287" t="s">
        <v>11</v>
      </c>
      <c r="H719" s="340">
        <v>5154000</v>
      </c>
      <c r="I719" s="298" t="s">
        <v>11</v>
      </c>
      <c r="J719" s="298" t="s">
        <v>11</v>
      </c>
      <c r="K719" s="340">
        <v>5154000</v>
      </c>
    </row>
    <row r="720" spans="1:11" ht="58.5" x14ac:dyDescent="0.2">
      <c r="A720" s="121" t="s">
        <v>911</v>
      </c>
      <c r="B720" s="299"/>
      <c r="C720" s="288"/>
      <c r="D720" s="264"/>
      <c r="E720" s="264"/>
      <c r="F720" s="288"/>
      <c r="G720" s="288"/>
      <c r="H720" s="341"/>
      <c r="I720" s="299"/>
      <c r="J720" s="299"/>
      <c r="K720" s="341"/>
    </row>
    <row r="721" spans="1:11" ht="19.5" x14ac:dyDescent="0.2">
      <c r="A721" s="23" t="s">
        <v>92</v>
      </c>
      <c r="B721" s="298">
        <v>5.5</v>
      </c>
      <c r="C721" s="287">
        <v>3</v>
      </c>
      <c r="D721" s="264">
        <v>2</v>
      </c>
      <c r="E721" s="264" t="s">
        <v>272</v>
      </c>
      <c r="F721" s="287" t="s">
        <v>11</v>
      </c>
      <c r="G721" s="287" t="s">
        <v>11</v>
      </c>
      <c r="H721" s="340">
        <v>5154000</v>
      </c>
      <c r="I721" s="298" t="s">
        <v>11</v>
      </c>
      <c r="J721" s="298" t="s">
        <v>11</v>
      </c>
      <c r="K721" s="340">
        <v>5154000</v>
      </c>
    </row>
    <row r="722" spans="1:11" ht="78" x14ac:dyDescent="0.2">
      <c r="A722" s="121" t="s">
        <v>912</v>
      </c>
      <c r="B722" s="299"/>
      <c r="C722" s="288"/>
      <c r="D722" s="264"/>
      <c r="E722" s="264"/>
      <c r="F722" s="288"/>
      <c r="G722" s="288"/>
      <c r="H722" s="341"/>
      <c r="I722" s="299"/>
      <c r="J722" s="299"/>
      <c r="K722" s="341"/>
    </row>
    <row r="723" spans="1:11" ht="19.5" x14ac:dyDescent="0.2">
      <c r="A723" s="27" t="s">
        <v>94</v>
      </c>
      <c r="B723" s="298">
        <v>5.5</v>
      </c>
      <c r="C723" s="287">
        <v>3</v>
      </c>
      <c r="D723" s="264">
        <v>2</v>
      </c>
      <c r="E723" s="264" t="s">
        <v>272</v>
      </c>
      <c r="F723" s="298" t="s">
        <v>11</v>
      </c>
      <c r="G723" s="298" t="s">
        <v>11</v>
      </c>
      <c r="H723" s="340">
        <v>3200000</v>
      </c>
      <c r="I723" s="298" t="s">
        <v>11</v>
      </c>
      <c r="J723" s="298" t="s">
        <v>11</v>
      </c>
      <c r="K723" s="340">
        <v>3200000</v>
      </c>
    </row>
    <row r="724" spans="1:11" ht="58.5" x14ac:dyDescent="0.2">
      <c r="A724" s="121" t="s">
        <v>913</v>
      </c>
      <c r="B724" s="299"/>
      <c r="C724" s="288"/>
      <c r="D724" s="264"/>
      <c r="E724" s="264"/>
      <c r="F724" s="299"/>
      <c r="G724" s="299"/>
      <c r="H724" s="341"/>
      <c r="I724" s="299"/>
      <c r="J724" s="299"/>
      <c r="K724" s="341"/>
    </row>
    <row r="725" spans="1:11" ht="19.5" x14ac:dyDescent="0.2">
      <c r="A725" s="27" t="s">
        <v>95</v>
      </c>
      <c r="B725" s="271">
        <v>5.5</v>
      </c>
      <c r="C725" s="287">
        <v>3</v>
      </c>
      <c r="D725" s="264">
        <v>2</v>
      </c>
      <c r="E725" s="264" t="s">
        <v>272</v>
      </c>
      <c r="F725" s="271" t="s">
        <v>11</v>
      </c>
      <c r="G725" s="271" t="s">
        <v>11</v>
      </c>
      <c r="H725" s="338">
        <v>5178000</v>
      </c>
      <c r="I725" s="271" t="s">
        <v>11</v>
      </c>
      <c r="J725" s="271" t="s">
        <v>11</v>
      </c>
      <c r="K725" s="338">
        <v>5178000</v>
      </c>
    </row>
    <row r="726" spans="1:11" ht="78" x14ac:dyDescent="0.2">
      <c r="A726" s="80" t="s">
        <v>914</v>
      </c>
      <c r="B726" s="272"/>
      <c r="C726" s="288"/>
      <c r="D726" s="264"/>
      <c r="E726" s="264"/>
      <c r="F726" s="272"/>
      <c r="G726" s="272"/>
      <c r="H726" s="339"/>
      <c r="I726" s="272"/>
      <c r="J726" s="272"/>
      <c r="K726" s="339"/>
    </row>
    <row r="727" spans="1:11" ht="19.5" x14ac:dyDescent="0.2">
      <c r="A727" s="23" t="s">
        <v>238</v>
      </c>
      <c r="B727" s="298">
        <v>5.5</v>
      </c>
      <c r="C727" s="287">
        <v>3</v>
      </c>
      <c r="D727" s="264">
        <v>2</v>
      </c>
      <c r="E727" s="264" t="s">
        <v>272</v>
      </c>
      <c r="F727" s="298" t="s">
        <v>11</v>
      </c>
      <c r="G727" s="298" t="s">
        <v>11</v>
      </c>
      <c r="H727" s="340">
        <v>632000</v>
      </c>
      <c r="I727" s="298" t="s">
        <v>11</v>
      </c>
      <c r="J727" s="298" t="s">
        <v>11</v>
      </c>
      <c r="K727" s="340">
        <v>632000</v>
      </c>
    </row>
    <row r="728" spans="1:11" ht="94.5" customHeight="1" x14ac:dyDescent="0.2">
      <c r="A728" s="18" t="s">
        <v>915</v>
      </c>
      <c r="B728" s="299"/>
      <c r="C728" s="288"/>
      <c r="D728" s="264"/>
      <c r="E728" s="264"/>
      <c r="F728" s="299"/>
      <c r="G728" s="299"/>
      <c r="H728" s="341"/>
      <c r="I728" s="299"/>
      <c r="J728" s="299"/>
      <c r="K728" s="341"/>
    </row>
    <row r="729" spans="1:11" ht="19.5" x14ac:dyDescent="0.2">
      <c r="A729" s="23" t="s">
        <v>417</v>
      </c>
      <c r="B729" s="298">
        <v>5.5</v>
      </c>
      <c r="C729" s="287">
        <v>3</v>
      </c>
      <c r="D729" s="264">
        <v>2</v>
      </c>
      <c r="E729" s="264" t="s">
        <v>272</v>
      </c>
      <c r="F729" s="287" t="s">
        <v>11</v>
      </c>
      <c r="G729" s="287" t="s">
        <v>11</v>
      </c>
      <c r="H729" s="340">
        <v>684000</v>
      </c>
      <c r="I729" s="298" t="s">
        <v>11</v>
      </c>
      <c r="J729" s="298" t="s">
        <v>11</v>
      </c>
      <c r="K729" s="340">
        <v>684000</v>
      </c>
    </row>
    <row r="730" spans="1:11" ht="58.5" x14ac:dyDescent="0.2">
      <c r="A730" s="18" t="s">
        <v>916</v>
      </c>
      <c r="B730" s="299"/>
      <c r="C730" s="288"/>
      <c r="D730" s="264"/>
      <c r="E730" s="264"/>
      <c r="F730" s="288"/>
      <c r="G730" s="288"/>
      <c r="H730" s="341"/>
      <c r="I730" s="299"/>
      <c r="J730" s="299"/>
      <c r="K730" s="341"/>
    </row>
    <row r="731" spans="1:11" ht="19.5" x14ac:dyDescent="0.2">
      <c r="A731" s="23" t="s">
        <v>240</v>
      </c>
      <c r="B731" s="298">
        <v>5.5</v>
      </c>
      <c r="C731" s="287">
        <v>3</v>
      </c>
      <c r="D731" s="264">
        <v>2</v>
      </c>
      <c r="E731" s="264" t="s">
        <v>272</v>
      </c>
      <c r="F731" s="287" t="s">
        <v>11</v>
      </c>
      <c r="G731" s="287" t="s">
        <v>11</v>
      </c>
      <c r="H731" s="340">
        <v>1163000</v>
      </c>
      <c r="I731" s="298" t="s">
        <v>11</v>
      </c>
      <c r="J731" s="298" t="s">
        <v>11</v>
      </c>
      <c r="K731" s="340">
        <v>1163000</v>
      </c>
    </row>
    <row r="732" spans="1:11" ht="97.5" x14ac:dyDescent="0.2">
      <c r="A732" s="18" t="s">
        <v>917</v>
      </c>
      <c r="B732" s="299"/>
      <c r="C732" s="288"/>
      <c r="D732" s="264"/>
      <c r="E732" s="264"/>
      <c r="F732" s="288"/>
      <c r="G732" s="288"/>
      <c r="H732" s="341"/>
      <c r="I732" s="299"/>
      <c r="J732" s="299"/>
      <c r="K732" s="341"/>
    </row>
    <row r="733" spans="1:11" ht="19.5" x14ac:dyDescent="0.2">
      <c r="A733" s="27" t="s">
        <v>241</v>
      </c>
      <c r="B733" s="298">
        <v>5.5</v>
      </c>
      <c r="C733" s="287">
        <v>3</v>
      </c>
      <c r="D733" s="264">
        <v>2</v>
      </c>
      <c r="E733" s="264" t="s">
        <v>272</v>
      </c>
      <c r="F733" s="298" t="s">
        <v>11</v>
      </c>
      <c r="G733" s="298" t="s">
        <v>11</v>
      </c>
      <c r="H733" s="340">
        <v>1740000</v>
      </c>
      <c r="I733" s="298" t="s">
        <v>11</v>
      </c>
      <c r="J733" s="298" t="s">
        <v>11</v>
      </c>
      <c r="K733" s="340">
        <v>1740000</v>
      </c>
    </row>
    <row r="734" spans="1:11" ht="117" x14ac:dyDescent="0.2">
      <c r="A734" s="28" t="s">
        <v>918</v>
      </c>
      <c r="B734" s="299"/>
      <c r="C734" s="288"/>
      <c r="D734" s="264"/>
      <c r="E734" s="264"/>
      <c r="F734" s="299"/>
      <c r="G734" s="299"/>
      <c r="H734" s="341"/>
      <c r="I734" s="299"/>
      <c r="J734" s="299"/>
      <c r="K734" s="341"/>
    </row>
    <row r="735" spans="1:11" ht="19.5" x14ac:dyDescent="0.2">
      <c r="A735" s="27" t="s">
        <v>242</v>
      </c>
      <c r="B735" s="271">
        <v>5.5</v>
      </c>
      <c r="C735" s="287">
        <v>3</v>
      </c>
      <c r="D735" s="264">
        <v>2</v>
      </c>
      <c r="E735" s="264" t="s">
        <v>272</v>
      </c>
      <c r="F735" s="271" t="s">
        <v>11</v>
      </c>
      <c r="G735" s="271" t="s">
        <v>11</v>
      </c>
      <c r="H735" s="338">
        <v>3200000</v>
      </c>
      <c r="I735" s="271" t="s">
        <v>11</v>
      </c>
      <c r="J735" s="271" t="s">
        <v>11</v>
      </c>
      <c r="K735" s="338">
        <v>3200000</v>
      </c>
    </row>
    <row r="736" spans="1:11" ht="175.5" x14ac:dyDescent="0.2">
      <c r="A736" s="80" t="s">
        <v>921</v>
      </c>
      <c r="B736" s="272"/>
      <c r="C736" s="288"/>
      <c r="D736" s="264"/>
      <c r="E736" s="264"/>
      <c r="F736" s="272"/>
      <c r="G736" s="272"/>
      <c r="H736" s="339"/>
      <c r="I736" s="272"/>
      <c r="J736" s="272"/>
      <c r="K736" s="339"/>
    </row>
    <row r="737" spans="1:11" ht="19.5" x14ac:dyDescent="0.2">
      <c r="A737" s="23" t="s">
        <v>243</v>
      </c>
      <c r="B737" s="298">
        <v>5.5</v>
      </c>
      <c r="C737" s="287">
        <v>3</v>
      </c>
      <c r="D737" s="264">
        <v>2</v>
      </c>
      <c r="E737" s="264" t="s">
        <v>272</v>
      </c>
      <c r="F737" s="298" t="s">
        <v>11</v>
      </c>
      <c r="G737" s="298" t="s">
        <v>11</v>
      </c>
      <c r="H737" s="340">
        <v>3907000</v>
      </c>
      <c r="I737" s="298" t="s">
        <v>11</v>
      </c>
      <c r="J737" s="298" t="s">
        <v>11</v>
      </c>
      <c r="K737" s="340">
        <v>3907000</v>
      </c>
    </row>
    <row r="738" spans="1:11" ht="175.5" x14ac:dyDescent="0.2">
      <c r="A738" s="80" t="s">
        <v>922</v>
      </c>
      <c r="B738" s="299"/>
      <c r="C738" s="288"/>
      <c r="D738" s="264"/>
      <c r="E738" s="264"/>
      <c r="F738" s="299"/>
      <c r="G738" s="299"/>
      <c r="H738" s="341"/>
      <c r="I738" s="299"/>
      <c r="J738" s="299"/>
      <c r="K738" s="341"/>
    </row>
    <row r="739" spans="1:11" ht="19.5" x14ac:dyDescent="0.2">
      <c r="A739" s="23" t="s">
        <v>440</v>
      </c>
      <c r="B739" s="298">
        <v>5.5</v>
      </c>
      <c r="C739" s="287">
        <v>3</v>
      </c>
      <c r="D739" s="264">
        <v>2</v>
      </c>
      <c r="E739" s="264" t="s">
        <v>272</v>
      </c>
      <c r="F739" s="287" t="s">
        <v>11</v>
      </c>
      <c r="G739" s="287" t="s">
        <v>11</v>
      </c>
      <c r="H739" s="340">
        <v>8152900</v>
      </c>
      <c r="I739" s="298" t="s">
        <v>11</v>
      </c>
      <c r="J739" s="298" t="s">
        <v>11</v>
      </c>
      <c r="K739" s="340">
        <v>8152900</v>
      </c>
    </row>
    <row r="740" spans="1:11" ht="91.5" customHeight="1" x14ac:dyDescent="0.2">
      <c r="A740" s="125" t="s">
        <v>923</v>
      </c>
      <c r="B740" s="299"/>
      <c r="C740" s="288"/>
      <c r="D740" s="264"/>
      <c r="E740" s="264"/>
      <c r="F740" s="288"/>
      <c r="G740" s="288"/>
      <c r="H740" s="341"/>
      <c r="I740" s="299"/>
      <c r="J740" s="299"/>
      <c r="K740" s="341"/>
    </row>
    <row r="741" spans="1:11" ht="19.5" x14ac:dyDescent="0.2">
      <c r="A741" s="23" t="s">
        <v>244</v>
      </c>
      <c r="B741" s="298">
        <v>5.5</v>
      </c>
      <c r="C741" s="287">
        <v>3</v>
      </c>
      <c r="D741" s="264">
        <v>2</v>
      </c>
      <c r="E741" s="264" t="s">
        <v>272</v>
      </c>
      <c r="F741" s="287" t="s">
        <v>11</v>
      </c>
      <c r="G741" s="287" t="s">
        <v>11</v>
      </c>
      <c r="H741" s="340">
        <v>6752600</v>
      </c>
      <c r="I741" s="298" t="s">
        <v>11</v>
      </c>
      <c r="J741" s="298" t="s">
        <v>11</v>
      </c>
      <c r="K741" s="340">
        <v>6752600</v>
      </c>
    </row>
    <row r="742" spans="1:11" ht="117" x14ac:dyDescent="0.2">
      <c r="A742" s="136" t="s">
        <v>924</v>
      </c>
      <c r="B742" s="299"/>
      <c r="C742" s="288"/>
      <c r="D742" s="264"/>
      <c r="E742" s="264"/>
      <c r="F742" s="288"/>
      <c r="G742" s="288"/>
      <c r="H742" s="341"/>
      <c r="I742" s="299"/>
      <c r="J742" s="299"/>
      <c r="K742" s="341"/>
    </row>
    <row r="743" spans="1:11" ht="19.5" x14ac:dyDescent="0.2">
      <c r="A743" s="23" t="s">
        <v>245</v>
      </c>
      <c r="B743" s="298">
        <v>5.5</v>
      </c>
      <c r="C743" s="287">
        <v>3</v>
      </c>
      <c r="D743" s="264">
        <v>2</v>
      </c>
      <c r="E743" s="264" t="s">
        <v>272</v>
      </c>
      <c r="F743" s="287" t="s">
        <v>11</v>
      </c>
      <c r="G743" s="287" t="s">
        <v>11</v>
      </c>
      <c r="H743" s="340">
        <v>8601000</v>
      </c>
      <c r="I743" s="298" t="s">
        <v>11</v>
      </c>
      <c r="J743" s="298" t="s">
        <v>11</v>
      </c>
      <c r="K743" s="340">
        <v>8601000</v>
      </c>
    </row>
    <row r="744" spans="1:11" ht="136.5" x14ac:dyDescent="0.2">
      <c r="A744" s="80" t="s">
        <v>925</v>
      </c>
      <c r="B744" s="299"/>
      <c r="C744" s="288"/>
      <c r="D744" s="264"/>
      <c r="E744" s="264"/>
      <c r="F744" s="288"/>
      <c r="G744" s="288"/>
      <c r="H744" s="341"/>
      <c r="I744" s="299"/>
      <c r="J744" s="299"/>
      <c r="K744" s="341"/>
    </row>
    <row r="745" spans="1:11" ht="19.5" x14ac:dyDescent="0.2">
      <c r="A745" s="27" t="s">
        <v>246</v>
      </c>
      <c r="B745" s="298">
        <v>5.5</v>
      </c>
      <c r="C745" s="287">
        <v>3</v>
      </c>
      <c r="D745" s="264">
        <v>2</v>
      </c>
      <c r="E745" s="264" t="s">
        <v>272</v>
      </c>
      <c r="F745" s="298" t="s">
        <v>11</v>
      </c>
      <c r="G745" s="298" t="s">
        <v>11</v>
      </c>
      <c r="H745" s="340">
        <v>3600000</v>
      </c>
      <c r="I745" s="298" t="s">
        <v>11</v>
      </c>
      <c r="J745" s="298" t="s">
        <v>11</v>
      </c>
      <c r="K745" s="340">
        <v>3600000</v>
      </c>
    </row>
    <row r="746" spans="1:11" ht="136.5" x14ac:dyDescent="0.2">
      <c r="A746" s="80" t="s">
        <v>926</v>
      </c>
      <c r="B746" s="299"/>
      <c r="C746" s="288"/>
      <c r="D746" s="264"/>
      <c r="E746" s="264"/>
      <c r="F746" s="299"/>
      <c r="G746" s="299"/>
      <c r="H746" s="341"/>
      <c r="I746" s="299"/>
      <c r="J746" s="299"/>
      <c r="K746" s="341"/>
    </row>
    <row r="747" spans="1:11" ht="19.5" x14ac:dyDescent="0.2">
      <c r="A747" s="27" t="s">
        <v>248</v>
      </c>
      <c r="B747" s="271">
        <v>5.5</v>
      </c>
      <c r="C747" s="287">
        <v>3</v>
      </c>
      <c r="D747" s="264">
        <v>2</v>
      </c>
      <c r="E747" s="264" t="s">
        <v>272</v>
      </c>
      <c r="F747" s="271" t="s">
        <v>11</v>
      </c>
      <c r="G747" s="271" t="s">
        <v>11</v>
      </c>
      <c r="H747" s="338">
        <v>7730000</v>
      </c>
      <c r="I747" s="271" t="s">
        <v>11</v>
      </c>
      <c r="J747" s="271" t="s">
        <v>11</v>
      </c>
      <c r="K747" s="338">
        <v>7730000</v>
      </c>
    </row>
    <row r="748" spans="1:11" ht="117" x14ac:dyDescent="0.2">
      <c r="A748" s="95" t="s">
        <v>927</v>
      </c>
      <c r="B748" s="272"/>
      <c r="C748" s="288"/>
      <c r="D748" s="264"/>
      <c r="E748" s="264"/>
      <c r="F748" s="272"/>
      <c r="G748" s="272"/>
      <c r="H748" s="339"/>
      <c r="I748" s="272"/>
      <c r="J748" s="272"/>
      <c r="K748" s="339"/>
    </row>
    <row r="749" spans="1:11" ht="19.5" x14ac:dyDescent="0.2">
      <c r="A749" s="23" t="s">
        <v>249</v>
      </c>
      <c r="B749" s="298">
        <v>5.5</v>
      </c>
      <c r="C749" s="287">
        <v>3</v>
      </c>
      <c r="D749" s="264">
        <v>2</v>
      </c>
      <c r="E749" s="264" t="s">
        <v>272</v>
      </c>
      <c r="F749" s="298" t="s">
        <v>11</v>
      </c>
      <c r="G749" s="298" t="s">
        <v>11</v>
      </c>
      <c r="H749" s="340">
        <v>9950000</v>
      </c>
      <c r="I749" s="298" t="s">
        <v>11</v>
      </c>
      <c r="J749" s="298" t="s">
        <v>11</v>
      </c>
      <c r="K749" s="340">
        <v>9950000</v>
      </c>
    </row>
    <row r="750" spans="1:11" ht="97.5" x14ac:dyDescent="0.2">
      <c r="A750" s="80" t="s">
        <v>928</v>
      </c>
      <c r="B750" s="299"/>
      <c r="C750" s="288"/>
      <c r="D750" s="264"/>
      <c r="E750" s="264"/>
      <c r="F750" s="299"/>
      <c r="G750" s="299"/>
      <c r="H750" s="341"/>
      <c r="I750" s="299"/>
      <c r="J750" s="299"/>
      <c r="K750" s="341"/>
    </row>
    <row r="751" spans="1:11" ht="19.5" x14ac:dyDescent="0.2">
      <c r="A751" s="23" t="s">
        <v>250</v>
      </c>
      <c r="B751" s="298">
        <v>5.5</v>
      </c>
      <c r="C751" s="287">
        <v>3</v>
      </c>
      <c r="D751" s="264">
        <v>2</v>
      </c>
      <c r="E751" s="264" t="s">
        <v>272</v>
      </c>
      <c r="F751" s="287" t="s">
        <v>11</v>
      </c>
      <c r="G751" s="287" t="s">
        <v>11</v>
      </c>
      <c r="H751" s="340">
        <v>8808000</v>
      </c>
      <c r="I751" s="298" t="s">
        <v>11</v>
      </c>
      <c r="J751" s="298" t="s">
        <v>11</v>
      </c>
      <c r="K751" s="340">
        <v>8808000</v>
      </c>
    </row>
    <row r="752" spans="1:11" ht="156" x14ac:dyDescent="0.2">
      <c r="A752" s="434" t="s">
        <v>929</v>
      </c>
      <c r="B752" s="299"/>
      <c r="C752" s="288"/>
      <c r="D752" s="264"/>
      <c r="E752" s="264"/>
      <c r="F752" s="288"/>
      <c r="G752" s="288"/>
      <c r="H752" s="341"/>
      <c r="I752" s="299"/>
      <c r="J752" s="299"/>
      <c r="K752" s="341"/>
    </row>
    <row r="753" spans="1:11" ht="19.5" x14ac:dyDescent="0.2">
      <c r="A753" s="23" t="s">
        <v>251</v>
      </c>
      <c r="B753" s="298">
        <v>5.5</v>
      </c>
      <c r="C753" s="287">
        <v>3</v>
      </c>
      <c r="D753" s="264">
        <v>2</v>
      </c>
      <c r="E753" s="264" t="s">
        <v>272</v>
      </c>
      <c r="F753" s="287" t="s">
        <v>11</v>
      </c>
      <c r="G753" s="287" t="s">
        <v>11</v>
      </c>
      <c r="H753" s="340">
        <v>2525000</v>
      </c>
      <c r="I753" s="298" t="s">
        <v>11</v>
      </c>
      <c r="J753" s="298" t="s">
        <v>11</v>
      </c>
      <c r="K753" s="340">
        <v>2525000</v>
      </c>
    </row>
    <row r="754" spans="1:11" ht="156" x14ac:dyDescent="0.2">
      <c r="A754" s="80" t="s">
        <v>930</v>
      </c>
      <c r="B754" s="299"/>
      <c r="C754" s="288"/>
      <c r="D754" s="264"/>
      <c r="E754" s="264"/>
      <c r="F754" s="288"/>
      <c r="G754" s="288"/>
      <c r="H754" s="341"/>
      <c r="I754" s="299"/>
      <c r="J754" s="299"/>
      <c r="K754" s="341"/>
    </row>
    <row r="755" spans="1:11" ht="19.5" x14ac:dyDescent="0.2">
      <c r="A755" s="23" t="s">
        <v>252</v>
      </c>
      <c r="B755" s="298">
        <v>5.5</v>
      </c>
      <c r="C755" s="287">
        <v>3</v>
      </c>
      <c r="D755" s="264">
        <v>2</v>
      </c>
      <c r="E755" s="264" t="s">
        <v>272</v>
      </c>
      <c r="F755" s="287" t="s">
        <v>11</v>
      </c>
      <c r="G755" s="287" t="s">
        <v>11</v>
      </c>
      <c r="H755" s="340">
        <v>9933000</v>
      </c>
      <c r="I755" s="298" t="s">
        <v>11</v>
      </c>
      <c r="J755" s="298" t="s">
        <v>11</v>
      </c>
      <c r="K755" s="340">
        <v>9933000</v>
      </c>
    </row>
    <row r="756" spans="1:11" ht="97.5" x14ac:dyDescent="0.2">
      <c r="A756" s="126" t="s">
        <v>931</v>
      </c>
      <c r="B756" s="299"/>
      <c r="C756" s="288"/>
      <c r="D756" s="264"/>
      <c r="E756" s="264"/>
      <c r="F756" s="288"/>
      <c r="G756" s="288"/>
      <c r="H756" s="341"/>
      <c r="I756" s="299"/>
      <c r="J756" s="299"/>
      <c r="K756" s="341"/>
    </row>
    <row r="757" spans="1:11" ht="19.5" x14ac:dyDescent="0.2">
      <c r="A757" s="27" t="s">
        <v>254</v>
      </c>
      <c r="B757" s="298">
        <v>5.5</v>
      </c>
      <c r="C757" s="287">
        <v>3</v>
      </c>
      <c r="D757" s="264">
        <v>2</v>
      </c>
      <c r="E757" s="264" t="s">
        <v>272</v>
      </c>
      <c r="F757" s="298" t="s">
        <v>11</v>
      </c>
      <c r="G757" s="298" t="s">
        <v>11</v>
      </c>
      <c r="H757" s="340">
        <v>9267000</v>
      </c>
      <c r="I757" s="298" t="s">
        <v>11</v>
      </c>
      <c r="J757" s="298" t="s">
        <v>11</v>
      </c>
      <c r="K757" s="340">
        <v>9267000</v>
      </c>
    </row>
    <row r="758" spans="1:11" ht="97.5" x14ac:dyDescent="0.2">
      <c r="A758" s="126" t="s">
        <v>932</v>
      </c>
      <c r="B758" s="299"/>
      <c r="C758" s="288"/>
      <c r="D758" s="264"/>
      <c r="E758" s="264"/>
      <c r="F758" s="299"/>
      <c r="G758" s="299"/>
      <c r="H758" s="341"/>
      <c r="I758" s="299"/>
      <c r="J758" s="299"/>
      <c r="K758" s="341"/>
    </row>
    <row r="759" spans="1:11" ht="19.5" x14ac:dyDescent="0.2">
      <c r="A759" s="27" t="s">
        <v>255</v>
      </c>
      <c r="B759" s="271">
        <v>5.5</v>
      </c>
      <c r="C759" s="287">
        <v>3</v>
      </c>
      <c r="D759" s="264">
        <v>2</v>
      </c>
      <c r="E759" s="264" t="s">
        <v>272</v>
      </c>
      <c r="F759" s="271" t="s">
        <v>11</v>
      </c>
      <c r="G759" s="271" t="s">
        <v>11</v>
      </c>
      <c r="H759" s="338">
        <v>9900000</v>
      </c>
      <c r="I759" s="271" t="s">
        <v>11</v>
      </c>
      <c r="J759" s="271" t="s">
        <v>11</v>
      </c>
      <c r="K759" s="338">
        <v>9900000</v>
      </c>
    </row>
    <row r="760" spans="1:11" ht="97.5" x14ac:dyDescent="0.2">
      <c r="A760" s="127" t="s">
        <v>933</v>
      </c>
      <c r="B760" s="272"/>
      <c r="C760" s="288"/>
      <c r="D760" s="264"/>
      <c r="E760" s="264"/>
      <c r="F760" s="272"/>
      <c r="G760" s="272"/>
      <c r="H760" s="339"/>
      <c r="I760" s="272"/>
      <c r="J760" s="272"/>
      <c r="K760" s="339"/>
    </row>
    <row r="761" spans="1:11" ht="19.5" x14ac:dyDescent="0.2">
      <c r="A761" s="23" t="s">
        <v>256</v>
      </c>
      <c r="B761" s="298">
        <v>5.5</v>
      </c>
      <c r="C761" s="287">
        <v>3</v>
      </c>
      <c r="D761" s="264">
        <v>2</v>
      </c>
      <c r="E761" s="264" t="s">
        <v>272</v>
      </c>
      <c r="F761" s="298" t="s">
        <v>11</v>
      </c>
      <c r="G761" s="298" t="s">
        <v>11</v>
      </c>
      <c r="H761" s="340">
        <v>8700000</v>
      </c>
      <c r="I761" s="298" t="s">
        <v>11</v>
      </c>
      <c r="J761" s="298" t="s">
        <v>11</v>
      </c>
      <c r="K761" s="340">
        <v>8700000</v>
      </c>
    </row>
    <row r="762" spans="1:11" ht="117" x14ac:dyDescent="0.2">
      <c r="A762" s="80" t="s">
        <v>934</v>
      </c>
      <c r="B762" s="299"/>
      <c r="C762" s="288"/>
      <c r="D762" s="264"/>
      <c r="E762" s="264"/>
      <c r="F762" s="299"/>
      <c r="G762" s="299"/>
      <c r="H762" s="341"/>
      <c r="I762" s="299"/>
      <c r="J762" s="299"/>
      <c r="K762" s="341"/>
    </row>
    <row r="763" spans="1:11" ht="19.5" x14ac:dyDescent="0.2">
      <c r="A763" s="23" t="s">
        <v>257</v>
      </c>
      <c r="B763" s="298">
        <v>5.5</v>
      </c>
      <c r="C763" s="287">
        <v>3</v>
      </c>
      <c r="D763" s="264">
        <v>2</v>
      </c>
      <c r="E763" s="264" t="s">
        <v>272</v>
      </c>
      <c r="F763" s="287" t="s">
        <v>11</v>
      </c>
      <c r="G763" s="287" t="s">
        <v>11</v>
      </c>
      <c r="H763" s="340">
        <v>3320000</v>
      </c>
      <c r="I763" s="298" t="s">
        <v>11</v>
      </c>
      <c r="J763" s="298" t="s">
        <v>11</v>
      </c>
      <c r="K763" s="340">
        <v>3320000</v>
      </c>
    </row>
    <row r="764" spans="1:11" ht="108" customHeight="1" x14ac:dyDescent="0.2">
      <c r="A764" s="128" t="s">
        <v>998</v>
      </c>
      <c r="B764" s="299"/>
      <c r="C764" s="288"/>
      <c r="D764" s="264"/>
      <c r="E764" s="264"/>
      <c r="F764" s="288"/>
      <c r="G764" s="288"/>
      <c r="H764" s="341"/>
      <c r="I764" s="299"/>
      <c r="J764" s="299"/>
      <c r="K764" s="341"/>
    </row>
    <row r="765" spans="1:11" ht="19.5" x14ac:dyDescent="0.2">
      <c r="A765" s="23" t="s">
        <v>258</v>
      </c>
      <c r="B765" s="298">
        <v>5.5</v>
      </c>
      <c r="C765" s="287">
        <v>3</v>
      </c>
      <c r="D765" s="264">
        <v>2</v>
      </c>
      <c r="E765" s="264" t="s">
        <v>272</v>
      </c>
      <c r="F765" s="287" t="s">
        <v>11</v>
      </c>
      <c r="G765" s="287" t="s">
        <v>11</v>
      </c>
      <c r="H765" s="340">
        <v>4482000</v>
      </c>
      <c r="I765" s="298" t="s">
        <v>11</v>
      </c>
      <c r="J765" s="298" t="s">
        <v>11</v>
      </c>
      <c r="K765" s="340">
        <v>4482000</v>
      </c>
    </row>
    <row r="766" spans="1:11" ht="117" x14ac:dyDescent="0.2">
      <c r="A766" s="128" t="s">
        <v>999</v>
      </c>
      <c r="B766" s="299"/>
      <c r="C766" s="288"/>
      <c r="D766" s="264"/>
      <c r="E766" s="264"/>
      <c r="F766" s="288"/>
      <c r="G766" s="288"/>
      <c r="H766" s="341"/>
      <c r="I766" s="299"/>
      <c r="J766" s="299"/>
      <c r="K766" s="341"/>
    </row>
    <row r="767" spans="1:11" ht="19.5" x14ac:dyDescent="0.2">
      <c r="A767" s="23" t="s">
        <v>963</v>
      </c>
      <c r="B767" s="298">
        <v>5.5</v>
      </c>
      <c r="C767" s="287">
        <v>3</v>
      </c>
      <c r="D767" s="264">
        <v>2</v>
      </c>
      <c r="E767" s="264" t="s">
        <v>272</v>
      </c>
      <c r="F767" s="287" t="s">
        <v>11</v>
      </c>
      <c r="G767" s="287" t="s">
        <v>11</v>
      </c>
      <c r="H767" s="340">
        <v>9789300</v>
      </c>
      <c r="I767" s="298" t="s">
        <v>11</v>
      </c>
      <c r="J767" s="298" t="s">
        <v>11</v>
      </c>
      <c r="K767" s="340">
        <v>9789300</v>
      </c>
    </row>
    <row r="768" spans="1:11" ht="136.5" x14ac:dyDescent="0.2">
      <c r="A768" s="80" t="s">
        <v>1000</v>
      </c>
      <c r="B768" s="299"/>
      <c r="C768" s="288"/>
      <c r="D768" s="264"/>
      <c r="E768" s="264"/>
      <c r="F768" s="288"/>
      <c r="G768" s="288"/>
      <c r="H768" s="341"/>
      <c r="I768" s="299"/>
      <c r="J768" s="299"/>
      <c r="K768" s="341"/>
    </row>
    <row r="769" spans="1:11" ht="19.5" x14ac:dyDescent="0.2">
      <c r="A769" s="27" t="s">
        <v>964</v>
      </c>
      <c r="B769" s="298">
        <v>5.5</v>
      </c>
      <c r="C769" s="287">
        <v>3</v>
      </c>
      <c r="D769" s="264">
        <v>2</v>
      </c>
      <c r="E769" s="264" t="s">
        <v>272</v>
      </c>
      <c r="F769" s="298" t="s">
        <v>11</v>
      </c>
      <c r="G769" s="298" t="s">
        <v>11</v>
      </c>
      <c r="H769" s="340">
        <v>3331000</v>
      </c>
      <c r="I769" s="298" t="s">
        <v>11</v>
      </c>
      <c r="J769" s="298" t="s">
        <v>11</v>
      </c>
      <c r="K769" s="340">
        <v>3331000</v>
      </c>
    </row>
    <row r="770" spans="1:11" ht="136.5" x14ac:dyDescent="0.2">
      <c r="A770" s="80" t="s">
        <v>1001</v>
      </c>
      <c r="B770" s="299"/>
      <c r="C770" s="288"/>
      <c r="D770" s="264"/>
      <c r="E770" s="264"/>
      <c r="F770" s="299"/>
      <c r="G770" s="299"/>
      <c r="H770" s="341"/>
      <c r="I770" s="299"/>
      <c r="J770" s="299"/>
      <c r="K770" s="341"/>
    </row>
    <row r="771" spans="1:11" ht="19.5" x14ac:dyDescent="0.2">
      <c r="A771" s="27" t="s">
        <v>965</v>
      </c>
      <c r="B771" s="271">
        <v>5.5</v>
      </c>
      <c r="C771" s="287">
        <v>3</v>
      </c>
      <c r="D771" s="264">
        <v>2</v>
      </c>
      <c r="E771" s="264" t="s">
        <v>272</v>
      </c>
      <c r="F771" s="271" t="s">
        <v>11</v>
      </c>
      <c r="G771" s="271" t="s">
        <v>11</v>
      </c>
      <c r="H771" s="338">
        <v>1440000</v>
      </c>
      <c r="I771" s="271" t="s">
        <v>11</v>
      </c>
      <c r="J771" s="271" t="s">
        <v>11</v>
      </c>
      <c r="K771" s="338">
        <v>1440000</v>
      </c>
    </row>
    <row r="772" spans="1:11" ht="78" x14ac:dyDescent="0.2">
      <c r="A772" s="80" t="s">
        <v>935</v>
      </c>
      <c r="B772" s="272"/>
      <c r="C772" s="288"/>
      <c r="D772" s="264"/>
      <c r="E772" s="264"/>
      <c r="F772" s="272"/>
      <c r="G772" s="272"/>
      <c r="H772" s="339"/>
      <c r="I772" s="272"/>
      <c r="J772" s="272"/>
      <c r="K772" s="339"/>
    </row>
    <row r="773" spans="1:11" ht="19.5" x14ac:dyDescent="0.2">
      <c r="A773" s="23" t="s">
        <v>966</v>
      </c>
      <c r="B773" s="298">
        <v>5.5</v>
      </c>
      <c r="C773" s="287">
        <v>3</v>
      </c>
      <c r="D773" s="264">
        <v>2</v>
      </c>
      <c r="E773" s="264" t="s">
        <v>272</v>
      </c>
      <c r="F773" s="298" t="s">
        <v>11</v>
      </c>
      <c r="G773" s="298" t="s">
        <v>11</v>
      </c>
      <c r="H773" s="340">
        <v>6640000</v>
      </c>
      <c r="I773" s="298" t="s">
        <v>11</v>
      </c>
      <c r="J773" s="298" t="s">
        <v>11</v>
      </c>
      <c r="K773" s="340">
        <v>6640000</v>
      </c>
    </row>
    <row r="774" spans="1:11" ht="97.5" x14ac:dyDescent="0.2">
      <c r="A774" s="129" t="s">
        <v>936</v>
      </c>
      <c r="B774" s="299"/>
      <c r="C774" s="288"/>
      <c r="D774" s="264"/>
      <c r="E774" s="264"/>
      <c r="F774" s="299"/>
      <c r="G774" s="299"/>
      <c r="H774" s="341"/>
      <c r="I774" s="299"/>
      <c r="J774" s="299"/>
      <c r="K774" s="341"/>
    </row>
    <row r="775" spans="1:11" ht="19.5" x14ac:dyDescent="0.2">
      <c r="A775" s="23" t="s">
        <v>967</v>
      </c>
      <c r="B775" s="298">
        <v>5.5</v>
      </c>
      <c r="C775" s="287">
        <v>3</v>
      </c>
      <c r="D775" s="264">
        <v>2</v>
      </c>
      <c r="E775" s="264" t="s">
        <v>272</v>
      </c>
      <c r="F775" s="287" t="s">
        <v>11</v>
      </c>
      <c r="G775" s="287" t="s">
        <v>11</v>
      </c>
      <c r="H775" s="340">
        <v>3997000</v>
      </c>
      <c r="I775" s="298" t="s">
        <v>11</v>
      </c>
      <c r="J775" s="298" t="s">
        <v>11</v>
      </c>
      <c r="K775" s="340">
        <v>3997000</v>
      </c>
    </row>
    <row r="776" spans="1:11" ht="125.25" customHeight="1" x14ac:dyDescent="0.2">
      <c r="A776" s="80" t="s">
        <v>937</v>
      </c>
      <c r="B776" s="299"/>
      <c r="C776" s="288"/>
      <c r="D776" s="264"/>
      <c r="E776" s="264"/>
      <c r="F776" s="288"/>
      <c r="G776" s="288"/>
      <c r="H776" s="341"/>
      <c r="I776" s="299"/>
      <c r="J776" s="299"/>
      <c r="K776" s="341"/>
    </row>
    <row r="777" spans="1:11" ht="19.5" x14ac:dyDescent="0.2">
      <c r="A777" s="23" t="s">
        <v>968</v>
      </c>
      <c r="B777" s="298">
        <v>5.5</v>
      </c>
      <c r="C777" s="287">
        <v>3</v>
      </c>
      <c r="D777" s="264">
        <v>2</v>
      </c>
      <c r="E777" s="264" t="s">
        <v>272</v>
      </c>
      <c r="F777" s="287" t="s">
        <v>11</v>
      </c>
      <c r="G777" s="287" t="s">
        <v>11</v>
      </c>
      <c r="H777" s="340">
        <v>5589000</v>
      </c>
      <c r="I777" s="298" t="s">
        <v>11</v>
      </c>
      <c r="J777" s="298" t="s">
        <v>11</v>
      </c>
      <c r="K777" s="340">
        <v>5589000</v>
      </c>
    </row>
    <row r="778" spans="1:11" ht="136.5" x14ac:dyDescent="0.2">
      <c r="A778" s="80" t="s">
        <v>938</v>
      </c>
      <c r="B778" s="299"/>
      <c r="C778" s="288"/>
      <c r="D778" s="264"/>
      <c r="E778" s="264"/>
      <c r="F778" s="288"/>
      <c r="G778" s="288"/>
      <c r="H778" s="341"/>
      <c r="I778" s="299"/>
      <c r="J778" s="299"/>
      <c r="K778" s="341"/>
    </row>
    <row r="779" spans="1:11" ht="19.5" x14ac:dyDescent="0.2">
      <c r="A779" s="23" t="s">
        <v>969</v>
      </c>
      <c r="B779" s="298">
        <v>5.5</v>
      </c>
      <c r="C779" s="287">
        <v>3</v>
      </c>
      <c r="D779" s="264">
        <v>2</v>
      </c>
      <c r="E779" s="264" t="s">
        <v>272</v>
      </c>
      <c r="F779" s="287" t="s">
        <v>11</v>
      </c>
      <c r="G779" s="287" t="s">
        <v>11</v>
      </c>
      <c r="H779" s="340">
        <v>9640000</v>
      </c>
      <c r="I779" s="298" t="s">
        <v>11</v>
      </c>
      <c r="J779" s="298" t="s">
        <v>11</v>
      </c>
      <c r="K779" s="340">
        <v>9640000</v>
      </c>
    </row>
    <row r="780" spans="1:11" ht="78" x14ac:dyDescent="0.2">
      <c r="A780" s="95" t="s">
        <v>939</v>
      </c>
      <c r="B780" s="299"/>
      <c r="C780" s="288"/>
      <c r="D780" s="264"/>
      <c r="E780" s="264"/>
      <c r="F780" s="288"/>
      <c r="G780" s="288"/>
      <c r="H780" s="341"/>
      <c r="I780" s="299"/>
      <c r="J780" s="299"/>
      <c r="K780" s="341"/>
    </row>
    <row r="781" spans="1:11" ht="19.5" x14ac:dyDescent="0.2">
      <c r="A781" s="23" t="s">
        <v>970</v>
      </c>
      <c r="B781" s="298">
        <v>5.5</v>
      </c>
      <c r="C781" s="287">
        <v>3</v>
      </c>
      <c r="D781" s="264">
        <v>2</v>
      </c>
      <c r="E781" s="264" t="s">
        <v>272</v>
      </c>
      <c r="F781" s="287" t="s">
        <v>11</v>
      </c>
      <c r="G781" s="287" t="s">
        <v>11</v>
      </c>
      <c r="H781" s="340">
        <v>8419000</v>
      </c>
      <c r="I781" s="298" t="s">
        <v>11</v>
      </c>
      <c r="J781" s="298" t="s">
        <v>11</v>
      </c>
      <c r="K781" s="340">
        <v>8419000</v>
      </c>
    </row>
    <row r="782" spans="1:11" ht="107.25" customHeight="1" x14ac:dyDescent="0.2">
      <c r="A782" s="95" t="s">
        <v>940</v>
      </c>
      <c r="B782" s="299"/>
      <c r="C782" s="288"/>
      <c r="D782" s="264"/>
      <c r="E782" s="264"/>
      <c r="F782" s="288"/>
      <c r="G782" s="288"/>
      <c r="H782" s="341"/>
      <c r="I782" s="299"/>
      <c r="J782" s="299"/>
      <c r="K782" s="341"/>
    </row>
    <row r="783" spans="1:11" ht="19.5" x14ac:dyDescent="0.2">
      <c r="A783" s="27" t="s">
        <v>971</v>
      </c>
      <c r="B783" s="298">
        <v>5.5</v>
      </c>
      <c r="C783" s="287">
        <v>3</v>
      </c>
      <c r="D783" s="264">
        <v>2</v>
      </c>
      <c r="E783" s="264" t="s">
        <v>272</v>
      </c>
      <c r="F783" s="298" t="s">
        <v>11</v>
      </c>
      <c r="G783" s="298" t="s">
        <v>11</v>
      </c>
      <c r="H783" s="340">
        <v>6942000</v>
      </c>
      <c r="I783" s="298" t="s">
        <v>11</v>
      </c>
      <c r="J783" s="298" t="s">
        <v>11</v>
      </c>
      <c r="K783" s="340">
        <v>6942000</v>
      </c>
    </row>
    <row r="784" spans="1:11" ht="108.75" customHeight="1" x14ac:dyDescent="0.2">
      <c r="A784" s="130" t="s">
        <v>941</v>
      </c>
      <c r="B784" s="299"/>
      <c r="C784" s="288"/>
      <c r="D784" s="264"/>
      <c r="E784" s="264"/>
      <c r="F784" s="299"/>
      <c r="G784" s="299"/>
      <c r="H784" s="341"/>
      <c r="I784" s="299"/>
      <c r="J784" s="299"/>
      <c r="K784" s="341"/>
    </row>
    <row r="785" spans="1:11" ht="19.5" x14ac:dyDescent="0.2">
      <c r="A785" s="27" t="s">
        <v>972</v>
      </c>
      <c r="B785" s="271">
        <v>5.5</v>
      </c>
      <c r="C785" s="287">
        <v>3</v>
      </c>
      <c r="D785" s="264">
        <v>2</v>
      </c>
      <c r="E785" s="264" t="s">
        <v>272</v>
      </c>
      <c r="F785" s="271" t="s">
        <v>11</v>
      </c>
      <c r="G785" s="271" t="s">
        <v>11</v>
      </c>
      <c r="H785" s="338">
        <v>6739500</v>
      </c>
      <c r="I785" s="271" t="s">
        <v>11</v>
      </c>
      <c r="J785" s="271" t="s">
        <v>11</v>
      </c>
      <c r="K785" s="338">
        <v>6739500</v>
      </c>
    </row>
    <row r="786" spans="1:11" ht="72.75" customHeight="1" x14ac:dyDescent="0.2">
      <c r="A786" s="80" t="s">
        <v>942</v>
      </c>
      <c r="B786" s="272"/>
      <c r="C786" s="288"/>
      <c r="D786" s="264"/>
      <c r="E786" s="264"/>
      <c r="F786" s="272"/>
      <c r="G786" s="272"/>
      <c r="H786" s="339"/>
      <c r="I786" s="272"/>
      <c r="J786" s="272"/>
      <c r="K786" s="339"/>
    </row>
    <row r="787" spans="1:11" ht="19.5" x14ac:dyDescent="0.2">
      <c r="A787" s="23" t="s">
        <v>973</v>
      </c>
      <c r="B787" s="298">
        <v>5.5</v>
      </c>
      <c r="C787" s="287">
        <v>3</v>
      </c>
      <c r="D787" s="264">
        <v>2</v>
      </c>
      <c r="E787" s="264" t="s">
        <v>272</v>
      </c>
      <c r="F787" s="298" t="s">
        <v>11</v>
      </c>
      <c r="G787" s="298" t="s">
        <v>11</v>
      </c>
      <c r="H787" s="340">
        <v>2684800</v>
      </c>
      <c r="I787" s="298" t="s">
        <v>11</v>
      </c>
      <c r="J787" s="298" t="s">
        <v>11</v>
      </c>
      <c r="K787" s="340">
        <v>2684800</v>
      </c>
    </row>
    <row r="788" spans="1:11" ht="75" customHeight="1" x14ac:dyDescent="0.2">
      <c r="A788" s="80" t="s">
        <v>943</v>
      </c>
      <c r="B788" s="299"/>
      <c r="C788" s="288"/>
      <c r="D788" s="264"/>
      <c r="E788" s="264"/>
      <c r="F788" s="299"/>
      <c r="G788" s="299"/>
      <c r="H788" s="341"/>
      <c r="I788" s="299"/>
      <c r="J788" s="299"/>
      <c r="K788" s="341"/>
    </row>
    <row r="789" spans="1:11" ht="19.5" x14ac:dyDescent="0.2">
      <c r="A789" s="23" t="s">
        <v>974</v>
      </c>
      <c r="B789" s="298">
        <v>5.5</v>
      </c>
      <c r="C789" s="287">
        <v>3</v>
      </c>
      <c r="D789" s="264">
        <v>2</v>
      </c>
      <c r="E789" s="264" t="s">
        <v>272</v>
      </c>
      <c r="F789" s="287" t="s">
        <v>11</v>
      </c>
      <c r="G789" s="287" t="s">
        <v>11</v>
      </c>
      <c r="H789" s="340">
        <v>9702900</v>
      </c>
      <c r="I789" s="298" t="s">
        <v>11</v>
      </c>
      <c r="J789" s="298" t="s">
        <v>11</v>
      </c>
      <c r="K789" s="340">
        <v>9702900</v>
      </c>
    </row>
    <row r="790" spans="1:11" ht="117" x14ac:dyDescent="0.2">
      <c r="A790" s="131" t="s">
        <v>944</v>
      </c>
      <c r="B790" s="299"/>
      <c r="C790" s="288"/>
      <c r="D790" s="264"/>
      <c r="E790" s="264"/>
      <c r="F790" s="288"/>
      <c r="G790" s="288"/>
      <c r="H790" s="341"/>
      <c r="I790" s="299"/>
      <c r="J790" s="299"/>
      <c r="K790" s="341"/>
    </row>
    <row r="791" spans="1:11" ht="19.5" x14ac:dyDescent="0.2">
      <c r="A791" s="23" t="s">
        <v>975</v>
      </c>
      <c r="B791" s="298">
        <v>5.5</v>
      </c>
      <c r="C791" s="287">
        <v>3</v>
      </c>
      <c r="D791" s="264">
        <v>2</v>
      </c>
      <c r="E791" s="264" t="s">
        <v>272</v>
      </c>
      <c r="F791" s="287" t="s">
        <v>11</v>
      </c>
      <c r="G791" s="287" t="s">
        <v>11</v>
      </c>
      <c r="H791" s="340">
        <v>4117500</v>
      </c>
      <c r="I791" s="298" t="s">
        <v>11</v>
      </c>
      <c r="J791" s="298" t="s">
        <v>11</v>
      </c>
      <c r="K791" s="340">
        <v>4117500</v>
      </c>
    </row>
    <row r="792" spans="1:11" ht="175.5" x14ac:dyDescent="0.2">
      <c r="A792" s="131" t="s">
        <v>945</v>
      </c>
      <c r="B792" s="299"/>
      <c r="C792" s="288"/>
      <c r="D792" s="264"/>
      <c r="E792" s="264"/>
      <c r="F792" s="288"/>
      <c r="G792" s="288"/>
      <c r="H792" s="341"/>
      <c r="I792" s="299"/>
      <c r="J792" s="299"/>
      <c r="K792" s="341"/>
    </row>
    <row r="793" spans="1:11" ht="19.5" x14ac:dyDescent="0.2">
      <c r="A793" s="23" t="s">
        <v>976</v>
      </c>
      <c r="B793" s="298">
        <v>5.5</v>
      </c>
      <c r="C793" s="287">
        <v>3</v>
      </c>
      <c r="D793" s="264">
        <v>2</v>
      </c>
      <c r="E793" s="264" t="s">
        <v>272</v>
      </c>
      <c r="F793" s="287" t="s">
        <v>11</v>
      </c>
      <c r="G793" s="287" t="s">
        <v>11</v>
      </c>
      <c r="H793" s="340">
        <v>9997500</v>
      </c>
      <c r="I793" s="298" t="s">
        <v>11</v>
      </c>
      <c r="J793" s="298" t="s">
        <v>11</v>
      </c>
      <c r="K793" s="340">
        <v>9997500</v>
      </c>
    </row>
    <row r="794" spans="1:11" ht="156" x14ac:dyDescent="0.2">
      <c r="A794" s="132" t="s">
        <v>1002</v>
      </c>
      <c r="B794" s="299"/>
      <c r="C794" s="288"/>
      <c r="D794" s="264"/>
      <c r="E794" s="264"/>
      <c r="F794" s="288"/>
      <c r="G794" s="288"/>
      <c r="H794" s="341"/>
      <c r="I794" s="299"/>
      <c r="J794" s="299"/>
      <c r="K794" s="341"/>
    </row>
    <row r="795" spans="1:11" ht="19.5" x14ac:dyDescent="0.2">
      <c r="A795" s="27" t="s">
        <v>977</v>
      </c>
      <c r="B795" s="298">
        <v>5.5</v>
      </c>
      <c r="C795" s="287">
        <v>3</v>
      </c>
      <c r="D795" s="264">
        <v>2</v>
      </c>
      <c r="E795" s="264" t="s">
        <v>272</v>
      </c>
      <c r="F795" s="298" t="s">
        <v>11</v>
      </c>
      <c r="G795" s="298" t="s">
        <v>11</v>
      </c>
      <c r="H795" s="340">
        <v>9640000</v>
      </c>
      <c r="I795" s="298" t="s">
        <v>11</v>
      </c>
      <c r="J795" s="298" t="s">
        <v>11</v>
      </c>
      <c r="K795" s="340">
        <v>9640000</v>
      </c>
    </row>
    <row r="796" spans="1:11" ht="156" x14ac:dyDescent="0.2">
      <c r="A796" s="80" t="s">
        <v>946</v>
      </c>
      <c r="B796" s="299"/>
      <c r="C796" s="288"/>
      <c r="D796" s="264"/>
      <c r="E796" s="264"/>
      <c r="F796" s="299"/>
      <c r="G796" s="299"/>
      <c r="H796" s="341"/>
      <c r="I796" s="299"/>
      <c r="J796" s="299"/>
      <c r="K796" s="341"/>
    </row>
    <row r="797" spans="1:11" ht="19.5" x14ac:dyDescent="0.2">
      <c r="A797" s="27" t="s">
        <v>978</v>
      </c>
      <c r="B797" s="271">
        <v>5.5</v>
      </c>
      <c r="C797" s="287">
        <v>3</v>
      </c>
      <c r="D797" s="264">
        <v>2</v>
      </c>
      <c r="E797" s="264" t="s">
        <v>272</v>
      </c>
      <c r="F797" s="271" t="s">
        <v>11</v>
      </c>
      <c r="G797" s="271" t="s">
        <v>11</v>
      </c>
      <c r="H797" s="338">
        <v>2161000</v>
      </c>
      <c r="I797" s="271" t="s">
        <v>11</v>
      </c>
      <c r="J797" s="271" t="s">
        <v>11</v>
      </c>
      <c r="K797" s="338">
        <v>2161000</v>
      </c>
    </row>
    <row r="798" spans="1:11" ht="156" x14ac:dyDescent="0.2">
      <c r="A798" s="133" t="s">
        <v>947</v>
      </c>
      <c r="B798" s="272"/>
      <c r="C798" s="288"/>
      <c r="D798" s="264"/>
      <c r="E798" s="264"/>
      <c r="F798" s="272"/>
      <c r="G798" s="272"/>
      <c r="H798" s="339"/>
      <c r="I798" s="272"/>
      <c r="J798" s="272"/>
      <c r="K798" s="339"/>
    </row>
    <row r="799" spans="1:11" ht="19.5" x14ac:dyDescent="0.2">
      <c r="A799" s="23" t="s">
        <v>979</v>
      </c>
      <c r="B799" s="298">
        <v>5.5</v>
      </c>
      <c r="C799" s="287">
        <v>3</v>
      </c>
      <c r="D799" s="264">
        <v>2</v>
      </c>
      <c r="E799" s="264" t="s">
        <v>272</v>
      </c>
      <c r="F799" s="298" t="s">
        <v>11</v>
      </c>
      <c r="G799" s="298" t="s">
        <v>11</v>
      </c>
      <c r="H799" s="340">
        <v>9997000</v>
      </c>
      <c r="I799" s="298" t="s">
        <v>11</v>
      </c>
      <c r="J799" s="298" t="s">
        <v>11</v>
      </c>
      <c r="K799" s="340">
        <v>9997000</v>
      </c>
    </row>
    <row r="800" spans="1:11" ht="58.5" x14ac:dyDescent="0.2">
      <c r="A800" s="133" t="s">
        <v>948</v>
      </c>
      <c r="B800" s="299"/>
      <c r="C800" s="288"/>
      <c r="D800" s="264"/>
      <c r="E800" s="264"/>
      <c r="F800" s="299"/>
      <c r="G800" s="299"/>
      <c r="H800" s="341"/>
      <c r="I800" s="299"/>
      <c r="J800" s="299"/>
      <c r="K800" s="341"/>
    </row>
    <row r="801" spans="1:11" ht="19.5" x14ac:dyDescent="0.2">
      <c r="A801" s="23" t="s">
        <v>980</v>
      </c>
      <c r="B801" s="298">
        <v>5.5</v>
      </c>
      <c r="C801" s="287">
        <v>3</v>
      </c>
      <c r="D801" s="264">
        <v>2</v>
      </c>
      <c r="E801" s="264" t="s">
        <v>272</v>
      </c>
      <c r="F801" s="287" t="s">
        <v>11</v>
      </c>
      <c r="G801" s="287" t="s">
        <v>11</v>
      </c>
      <c r="H801" s="340">
        <v>9999000</v>
      </c>
      <c r="I801" s="298" t="s">
        <v>11</v>
      </c>
      <c r="J801" s="298" t="s">
        <v>11</v>
      </c>
      <c r="K801" s="340">
        <v>9999000</v>
      </c>
    </row>
    <row r="802" spans="1:11" ht="78" x14ac:dyDescent="0.2">
      <c r="A802" s="133" t="s">
        <v>949</v>
      </c>
      <c r="B802" s="299"/>
      <c r="C802" s="288"/>
      <c r="D802" s="264"/>
      <c r="E802" s="264"/>
      <c r="F802" s="288"/>
      <c r="G802" s="288"/>
      <c r="H802" s="341"/>
      <c r="I802" s="299"/>
      <c r="J802" s="299"/>
      <c r="K802" s="341"/>
    </row>
    <row r="803" spans="1:11" ht="19.5" x14ac:dyDescent="0.2">
      <c r="A803" s="23" t="s">
        <v>981</v>
      </c>
      <c r="B803" s="298">
        <v>5.5</v>
      </c>
      <c r="C803" s="287">
        <v>3</v>
      </c>
      <c r="D803" s="264">
        <v>2</v>
      </c>
      <c r="E803" s="264" t="s">
        <v>272</v>
      </c>
      <c r="F803" s="287" t="s">
        <v>11</v>
      </c>
      <c r="G803" s="287" t="s">
        <v>11</v>
      </c>
      <c r="H803" s="340">
        <v>4900000</v>
      </c>
      <c r="I803" s="298" t="s">
        <v>11</v>
      </c>
      <c r="J803" s="298" t="s">
        <v>11</v>
      </c>
      <c r="K803" s="340">
        <v>4900000</v>
      </c>
    </row>
    <row r="804" spans="1:11" ht="91.5" customHeight="1" x14ac:dyDescent="0.2">
      <c r="A804" s="95" t="s">
        <v>950</v>
      </c>
      <c r="B804" s="299"/>
      <c r="C804" s="288"/>
      <c r="D804" s="264"/>
      <c r="E804" s="264"/>
      <c r="F804" s="288"/>
      <c r="G804" s="288"/>
      <c r="H804" s="341"/>
      <c r="I804" s="299"/>
      <c r="J804" s="299"/>
      <c r="K804" s="341"/>
    </row>
    <row r="805" spans="1:11" ht="19.5" x14ac:dyDescent="0.2">
      <c r="A805" s="23" t="s">
        <v>982</v>
      </c>
      <c r="B805" s="298">
        <v>5.5</v>
      </c>
      <c r="C805" s="287">
        <v>3</v>
      </c>
      <c r="D805" s="264">
        <v>2</v>
      </c>
      <c r="E805" s="264" t="s">
        <v>272</v>
      </c>
      <c r="F805" s="287" t="s">
        <v>11</v>
      </c>
      <c r="G805" s="287" t="s">
        <v>11</v>
      </c>
      <c r="H805" s="340">
        <v>8614000</v>
      </c>
      <c r="I805" s="298" t="s">
        <v>11</v>
      </c>
      <c r="J805" s="298" t="s">
        <v>11</v>
      </c>
      <c r="K805" s="340">
        <v>8614000</v>
      </c>
    </row>
    <row r="806" spans="1:11" ht="117" x14ac:dyDescent="0.2">
      <c r="A806" s="80" t="s">
        <v>951</v>
      </c>
      <c r="B806" s="299"/>
      <c r="C806" s="288"/>
      <c r="D806" s="264"/>
      <c r="E806" s="264"/>
      <c r="F806" s="288"/>
      <c r="G806" s="288"/>
      <c r="H806" s="341"/>
      <c r="I806" s="299"/>
      <c r="J806" s="299"/>
      <c r="K806" s="341"/>
    </row>
    <row r="807" spans="1:11" ht="19.5" x14ac:dyDescent="0.2">
      <c r="A807" s="27" t="s">
        <v>983</v>
      </c>
      <c r="B807" s="298">
        <v>5.5</v>
      </c>
      <c r="C807" s="287">
        <v>3</v>
      </c>
      <c r="D807" s="264">
        <v>2</v>
      </c>
      <c r="E807" s="264" t="s">
        <v>272</v>
      </c>
      <c r="F807" s="298" t="s">
        <v>11</v>
      </c>
      <c r="G807" s="298" t="s">
        <v>11</v>
      </c>
      <c r="H807" s="340">
        <v>5938000</v>
      </c>
      <c r="I807" s="298" t="s">
        <v>11</v>
      </c>
      <c r="J807" s="298" t="s">
        <v>11</v>
      </c>
      <c r="K807" s="340">
        <v>5938000</v>
      </c>
    </row>
    <row r="808" spans="1:11" ht="97.5" x14ac:dyDescent="0.2">
      <c r="A808" s="80" t="s">
        <v>952</v>
      </c>
      <c r="B808" s="299"/>
      <c r="C808" s="288"/>
      <c r="D808" s="264"/>
      <c r="E808" s="264"/>
      <c r="F808" s="299"/>
      <c r="G808" s="299"/>
      <c r="H808" s="341"/>
      <c r="I808" s="299"/>
      <c r="J808" s="299"/>
      <c r="K808" s="341"/>
    </row>
    <row r="809" spans="1:11" ht="19.5" x14ac:dyDescent="0.2">
      <c r="A809" s="27" t="s">
        <v>984</v>
      </c>
      <c r="B809" s="271">
        <v>5.5</v>
      </c>
      <c r="C809" s="287">
        <v>3</v>
      </c>
      <c r="D809" s="264">
        <v>2</v>
      </c>
      <c r="E809" s="264" t="s">
        <v>272</v>
      </c>
      <c r="F809" s="271" t="s">
        <v>11</v>
      </c>
      <c r="G809" s="271" t="s">
        <v>11</v>
      </c>
      <c r="H809" s="338">
        <v>8076000</v>
      </c>
      <c r="I809" s="271" t="s">
        <v>11</v>
      </c>
      <c r="J809" s="271" t="s">
        <v>11</v>
      </c>
      <c r="K809" s="338">
        <v>8076000</v>
      </c>
    </row>
    <row r="810" spans="1:11" ht="58.5" x14ac:dyDescent="0.2">
      <c r="A810" s="80" t="s">
        <v>953</v>
      </c>
      <c r="B810" s="272"/>
      <c r="C810" s="288"/>
      <c r="D810" s="264"/>
      <c r="E810" s="264"/>
      <c r="F810" s="272"/>
      <c r="G810" s="272"/>
      <c r="H810" s="339"/>
      <c r="I810" s="272"/>
      <c r="J810" s="272"/>
      <c r="K810" s="339"/>
    </row>
    <row r="811" spans="1:11" ht="19.5" x14ac:dyDescent="0.2">
      <c r="A811" s="23" t="s">
        <v>985</v>
      </c>
      <c r="B811" s="298">
        <v>5.5</v>
      </c>
      <c r="C811" s="287">
        <v>3</v>
      </c>
      <c r="D811" s="264">
        <v>2</v>
      </c>
      <c r="E811" s="264" t="s">
        <v>272</v>
      </c>
      <c r="F811" s="298" t="s">
        <v>11</v>
      </c>
      <c r="G811" s="298" t="s">
        <v>11</v>
      </c>
      <c r="H811" s="340">
        <v>4218000</v>
      </c>
      <c r="I811" s="298" t="s">
        <v>11</v>
      </c>
      <c r="J811" s="298" t="s">
        <v>11</v>
      </c>
      <c r="K811" s="340">
        <v>4218000</v>
      </c>
    </row>
    <row r="812" spans="1:11" ht="78" x14ac:dyDescent="0.2">
      <c r="A812" s="133" t="s">
        <v>954</v>
      </c>
      <c r="B812" s="299"/>
      <c r="C812" s="288"/>
      <c r="D812" s="264"/>
      <c r="E812" s="264"/>
      <c r="F812" s="299"/>
      <c r="G812" s="299"/>
      <c r="H812" s="341"/>
      <c r="I812" s="299"/>
      <c r="J812" s="299"/>
      <c r="K812" s="341"/>
    </row>
    <row r="813" spans="1:11" ht="19.5" x14ac:dyDescent="0.2">
      <c r="A813" s="23" t="s">
        <v>986</v>
      </c>
      <c r="B813" s="298">
        <v>5.5</v>
      </c>
      <c r="C813" s="287">
        <v>3</v>
      </c>
      <c r="D813" s="264">
        <v>2</v>
      </c>
      <c r="E813" s="264" t="s">
        <v>272</v>
      </c>
      <c r="F813" s="287" t="s">
        <v>11</v>
      </c>
      <c r="G813" s="287" t="s">
        <v>11</v>
      </c>
      <c r="H813" s="340">
        <v>9880000</v>
      </c>
      <c r="I813" s="298" t="s">
        <v>11</v>
      </c>
      <c r="J813" s="298" t="s">
        <v>11</v>
      </c>
      <c r="K813" s="340">
        <v>9880000</v>
      </c>
    </row>
    <row r="814" spans="1:11" ht="78" x14ac:dyDescent="0.2">
      <c r="A814" s="134" t="s">
        <v>955</v>
      </c>
      <c r="B814" s="299"/>
      <c r="C814" s="288"/>
      <c r="D814" s="264"/>
      <c r="E814" s="264"/>
      <c r="F814" s="288"/>
      <c r="G814" s="288"/>
      <c r="H814" s="341"/>
      <c r="I814" s="299"/>
      <c r="J814" s="299"/>
      <c r="K814" s="341"/>
    </row>
    <row r="815" spans="1:11" ht="19.5" x14ac:dyDescent="0.2">
      <c r="A815" s="23" t="s">
        <v>987</v>
      </c>
      <c r="B815" s="298">
        <v>5.5</v>
      </c>
      <c r="C815" s="287">
        <v>3</v>
      </c>
      <c r="D815" s="264">
        <v>2</v>
      </c>
      <c r="E815" s="264" t="s">
        <v>272</v>
      </c>
      <c r="F815" s="287" t="s">
        <v>11</v>
      </c>
      <c r="G815" s="287" t="s">
        <v>11</v>
      </c>
      <c r="H815" s="340">
        <v>5727000</v>
      </c>
      <c r="I815" s="298" t="s">
        <v>11</v>
      </c>
      <c r="J815" s="298" t="s">
        <v>11</v>
      </c>
      <c r="K815" s="340">
        <v>5727000</v>
      </c>
    </row>
    <row r="816" spans="1:11" ht="78" x14ac:dyDescent="0.2">
      <c r="A816" s="80" t="s">
        <v>956</v>
      </c>
      <c r="B816" s="299"/>
      <c r="C816" s="288"/>
      <c r="D816" s="264"/>
      <c r="E816" s="264"/>
      <c r="F816" s="288"/>
      <c r="G816" s="288"/>
      <c r="H816" s="341"/>
      <c r="I816" s="299"/>
      <c r="J816" s="299"/>
      <c r="K816" s="341"/>
    </row>
    <row r="817" spans="1:11" ht="19.5" x14ac:dyDescent="0.2">
      <c r="A817" s="23" t="s">
        <v>988</v>
      </c>
      <c r="B817" s="298">
        <v>5.5</v>
      </c>
      <c r="C817" s="287">
        <v>3</v>
      </c>
      <c r="D817" s="264">
        <v>2</v>
      </c>
      <c r="E817" s="264" t="s">
        <v>272</v>
      </c>
      <c r="F817" s="287" t="s">
        <v>11</v>
      </c>
      <c r="G817" s="287" t="s">
        <v>11</v>
      </c>
      <c r="H817" s="340">
        <v>5258000</v>
      </c>
      <c r="I817" s="298" t="s">
        <v>11</v>
      </c>
      <c r="J817" s="298" t="s">
        <v>11</v>
      </c>
      <c r="K817" s="340">
        <v>5258000</v>
      </c>
    </row>
    <row r="818" spans="1:11" ht="78" x14ac:dyDescent="0.2">
      <c r="A818" s="127" t="s">
        <v>957</v>
      </c>
      <c r="B818" s="299"/>
      <c r="C818" s="288"/>
      <c r="D818" s="264"/>
      <c r="E818" s="264"/>
      <c r="F818" s="288"/>
      <c r="G818" s="288"/>
      <c r="H818" s="341"/>
      <c r="I818" s="299"/>
      <c r="J818" s="299"/>
      <c r="K818" s="341"/>
    </row>
    <row r="819" spans="1:11" ht="19.5" x14ac:dyDescent="0.2">
      <c r="A819" s="23" t="s">
        <v>989</v>
      </c>
      <c r="B819" s="298">
        <v>5.5</v>
      </c>
      <c r="C819" s="287">
        <v>3</v>
      </c>
      <c r="D819" s="264">
        <v>2</v>
      </c>
      <c r="E819" s="264" t="s">
        <v>272</v>
      </c>
      <c r="F819" s="287" t="s">
        <v>11</v>
      </c>
      <c r="G819" s="287" t="s">
        <v>11</v>
      </c>
      <c r="H819" s="340">
        <v>9509000</v>
      </c>
      <c r="I819" s="298" t="s">
        <v>11</v>
      </c>
      <c r="J819" s="298" t="s">
        <v>11</v>
      </c>
      <c r="K819" s="340">
        <v>9509000</v>
      </c>
    </row>
    <row r="820" spans="1:11" ht="78" x14ac:dyDescent="0.2">
      <c r="A820" s="121" t="s">
        <v>958</v>
      </c>
      <c r="B820" s="299"/>
      <c r="C820" s="288"/>
      <c r="D820" s="264"/>
      <c r="E820" s="264"/>
      <c r="F820" s="288"/>
      <c r="G820" s="288"/>
      <c r="H820" s="341"/>
      <c r="I820" s="299"/>
      <c r="J820" s="299"/>
      <c r="K820" s="341"/>
    </row>
    <row r="821" spans="1:11" ht="19.5" x14ac:dyDescent="0.2">
      <c r="A821" s="27" t="s">
        <v>990</v>
      </c>
      <c r="B821" s="298">
        <v>5.5</v>
      </c>
      <c r="C821" s="287">
        <v>3</v>
      </c>
      <c r="D821" s="264">
        <v>2</v>
      </c>
      <c r="E821" s="264" t="s">
        <v>272</v>
      </c>
      <c r="F821" s="298" t="s">
        <v>11</v>
      </c>
      <c r="G821" s="298" t="s">
        <v>11</v>
      </c>
      <c r="H821" s="340">
        <v>9997000</v>
      </c>
      <c r="I821" s="298" t="s">
        <v>11</v>
      </c>
      <c r="J821" s="298" t="s">
        <v>11</v>
      </c>
      <c r="K821" s="340">
        <v>9997000</v>
      </c>
    </row>
    <row r="822" spans="1:11" ht="97.5" x14ac:dyDescent="0.2">
      <c r="A822" s="80" t="s">
        <v>1003</v>
      </c>
      <c r="B822" s="299"/>
      <c r="C822" s="288"/>
      <c r="D822" s="264"/>
      <c r="E822" s="264"/>
      <c r="F822" s="299"/>
      <c r="G822" s="299"/>
      <c r="H822" s="341"/>
      <c r="I822" s="299"/>
      <c r="J822" s="299"/>
      <c r="K822" s="341"/>
    </row>
    <row r="823" spans="1:11" ht="19.5" x14ac:dyDescent="0.2">
      <c r="A823" s="27" t="s">
        <v>991</v>
      </c>
      <c r="B823" s="271">
        <v>5.5</v>
      </c>
      <c r="C823" s="287">
        <v>3</v>
      </c>
      <c r="D823" s="264">
        <v>2</v>
      </c>
      <c r="E823" s="264" t="s">
        <v>272</v>
      </c>
      <c r="F823" s="271" t="s">
        <v>11</v>
      </c>
      <c r="G823" s="271" t="s">
        <v>11</v>
      </c>
      <c r="H823" s="338">
        <v>7730000</v>
      </c>
      <c r="I823" s="271" t="s">
        <v>11</v>
      </c>
      <c r="J823" s="271" t="s">
        <v>11</v>
      </c>
      <c r="K823" s="338">
        <v>7730000</v>
      </c>
    </row>
    <row r="824" spans="1:11" ht="78" x14ac:dyDescent="0.2">
      <c r="A824" s="80" t="s">
        <v>1004</v>
      </c>
      <c r="B824" s="272"/>
      <c r="C824" s="288"/>
      <c r="D824" s="264"/>
      <c r="E824" s="264"/>
      <c r="F824" s="272"/>
      <c r="G824" s="272"/>
      <c r="H824" s="339"/>
      <c r="I824" s="272"/>
      <c r="J824" s="272"/>
      <c r="K824" s="339"/>
    </row>
    <row r="825" spans="1:11" ht="19.5" x14ac:dyDescent="0.2">
      <c r="A825" s="23" t="s">
        <v>992</v>
      </c>
      <c r="B825" s="298">
        <v>5.5</v>
      </c>
      <c r="C825" s="287">
        <v>3</v>
      </c>
      <c r="D825" s="264">
        <v>2</v>
      </c>
      <c r="E825" s="264" t="s">
        <v>272</v>
      </c>
      <c r="F825" s="298" t="s">
        <v>11</v>
      </c>
      <c r="G825" s="298" t="s">
        <v>11</v>
      </c>
      <c r="H825" s="340">
        <v>4160000</v>
      </c>
      <c r="I825" s="298" t="s">
        <v>11</v>
      </c>
      <c r="J825" s="298" t="s">
        <v>11</v>
      </c>
      <c r="K825" s="340">
        <v>4160000</v>
      </c>
    </row>
    <row r="826" spans="1:11" ht="136.5" x14ac:dyDescent="0.2">
      <c r="A826" s="95" t="s">
        <v>1005</v>
      </c>
      <c r="B826" s="299"/>
      <c r="C826" s="288"/>
      <c r="D826" s="264"/>
      <c r="E826" s="264"/>
      <c r="F826" s="299"/>
      <c r="G826" s="299"/>
      <c r="H826" s="341"/>
      <c r="I826" s="299"/>
      <c r="J826" s="299"/>
      <c r="K826" s="341"/>
    </row>
    <row r="827" spans="1:11" ht="19.5" x14ac:dyDescent="0.2">
      <c r="A827" s="23" t="s">
        <v>993</v>
      </c>
      <c r="B827" s="298">
        <v>5.5</v>
      </c>
      <c r="C827" s="287">
        <v>3</v>
      </c>
      <c r="D827" s="264">
        <v>2</v>
      </c>
      <c r="E827" s="264" t="s">
        <v>272</v>
      </c>
      <c r="F827" s="287" t="s">
        <v>11</v>
      </c>
      <c r="G827" s="287" t="s">
        <v>11</v>
      </c>
      <c r="H827" s="340">
        <v>4830000</v>
      </c>
      <c r="I827" s="298" t="s">
        <v>11</v>
      </c>
      <c r="J827" s="298" t="s">
        <v>11</v>
      </c>
      <c r="K827" s="340">
        <v>4830000</v>
      </c>
    </row>
    <row r="828" spans="1:11" ht="95.25" customHeight="1" x14ac:dyDescent="0.2">
      <c r="A828" s="80" t="s">
        <v>959</v>
      </c>
      <c r="B828" s="299"/>
      <c r="C828" s="288"/>
      <c r="D828" s="264"/>
      <c r="E828" s="264"/>
      <c r="F828" s="288"/>
      <c r="G828" s="288"/>
      <c r="H828" s="341"/>
      <c r="I828" s="299"/>
      <c r="J828" s="299"/>
      <c r="K828" s="341"/>
    </row>
    <row r="829" spans="1:11" ht="19.5" x14ac:dyDescent="0.2">
      <c r="A829" s="23" t="s">
        <v>994</v>
      </c>
      <c r="B829" s="298">
        <v>5.5</v>
      </c>
      <c r="C829" s="287">
        <v>3</v>
      </c>
      <c r="D829" s="264">
        <v>2</v>
      </c>
      <c r="E829" s="264" t="s">
        <v>272</v>
      </c>
      <c r="F829" s="287" t="s">
        <v>11</v>
      </c>
      <c r="G829" s="287" t="s">
        <v>11</v>
      </c>
      <c r="H829" s="340">
        <v>6890000</v>
      </c>
      <c r="I829" s="298" t="s">
        <v>11</v>
      </c>
      <c r="J829" s="298" t="s">
        <v>11</v>
      </c>
      <c r="K829" s="340">
        <v>6890000</v>
      </c>
    </row>
    <row r="830" spans="1:11" ht="97.5" x14ac:dyDescent="0.2">
      <c r="A830" s="133" t="s">
        <v>960</v>
      </c>
      <c r="B830" s="299"/>
      <c r="C830" s="288"/>
      <c r="D830" s="264"/>
      <c r="E830" s="264"/>
      <c r="F830" s="288"/>
      <c r="G830" s="288"/>
      <c r="H830" s="341"/>
      <c r="I830" s="299"/>
      <c r="J830" s="299"/>
      <c r="K830" s="341"/>
    </row>
    <row r="831" spans="1:11" ht="19.5" x14ac:dyDescent="0.2">
      <c r="A831" s="23" t="s">
        <v>995</v>
      </c>
      <c r="B831" s="298">
        <v>5.5</v>
      </c>
      <c r="C831" s="287">
        <v>3</v>
      </c>
      <c r="D831" s="264">
        <v>2</v>
      </c>
      <c r="E831" s="264" t="s">
        <v>272</v>
      </c>
      <c r="F831" s="287" t="s">
        <v>11</v>
      </c>
      <c r="G831" s="287" t="s">
        <v>11</v>
      </c>
      <c r="H831" s="340">
        <v>4029000</v>
      </c>
      <c r="I831" s="298" t="s">
        <v>11</v>
      </c>
      <c r="J831" s="298" t="s">
        <v>11</v>
      </c>
      <c r="K831" s="340">
        <v>4029000</v>
      </c>
    </row>
    <row r="832" spans="1:11" ht="117" x14ac:dyDescent="0.2">
      <c r="A832" s="131" t="s">
        <v>961</v>
      </c>
      <c r="B832" s="299"/>
      <c r="C832" s="288"/>
      <c r="D832" s="264"/>
      <c r="E832" s="264"/>
      <c r="F832" s="288"/>
      <c r="G832" s="288"/>
      <c r="H832" s="341"/>
      <c r="I832" s="299"/>
      <c r="J832" s="299"/>
      <c r="K832" s="341"/>
    </row>
    <row r="833" spans="1:11" ht="19.5" x14ac:dyDescent="0.2">
      <c r="A833" s="27" t="s">
        <v>996</v>
      </c>
      <c r="B833" s="298">
        <v>5.5</v>
      </c>
      <c r="C833" s="287">
        <v>3</v>
      </c>
      <c r="D833" s="264">
        <v>2</v>
      </c>
      <c r="E833" s="264" t="s">
        <v>272</v>
      </c>
      <c r="F833" s="298" t="s">
        <v>11</v>
      </c>
      <c r="G833" s="298" t="s">
        <v>11</v>
      </c>
      <c r="H833" s="340">
        <v>4083000</v>
      </c>
      <c r="I833" s="298" t="s">
        <v>11</v>
      </c>
      <c r="J833" s="298" t="s">
        <v>11</v>
      </c>
      <c r="K833" s="340">
        <v>4083000</v>
      </c>
    </row>
    <row r="834" spans="1:11" ht="117" x14ac:dyDescent="0.2">
      <c r="A834" s="135" t="s">
        <v>962</v>
      </c>
      <c r="B834" s="299"/>
      <c r="C834" s="288"/>
      <c r="D834" s="264"/>
      <c r="E834" s="264"/>
      <c r="F834" s="299"/>
      <c r="G834" s="299"/>
      <c r="H834" s="341"/>
      <c r="I834" s="299"/>
      <c r="J834" s="299"/>
      <c r="K834" s="341"/>
    </row>
    <row r="835" spans="1:11" ht="19.5" x14ac:dyDescent="0.2">
      <c r="A835" s="27" t="s">
        <v>997</v>
      </c>
      <c r="B835" s="271">
        <v>5.5</v>
      </c>
      <c r="C835" s="287">
        <v>3</v>
      </c>
      <c r="D835" s="264">
        <v>2</v>
      </c>
      <c r="E835" s="264" t="s">
        <v>272</v>
      </c>
      <c r="F835" s="271" t="s">
        <v>11</v>
      </c>
      <c r="G835" s="271" t="s">
        <v>11</v>
      </c>
      <c r="H835" s="338">
        <v>8024000</v>
      </c>
      <c r="I835" s="271" t="s">
        <v>11</v>
      </c>
      <c r="J835" s="271" t="s">
        <v>11</v>
      </c>
      <c r="K835" s="338">
        <v>8024000</v>
      </c>
    </row>
    <row r="836" spans="1:11" ht="73.5" customHeight="1" x14ac:dyDescent="0.2">
      <c r="A836" s="95" t="s">
        <v>1006</v>
      </c>
      <c r="B836" s="272"/>
      <c r="C836" s="288"/>
      <c r="D836" s="264"/>
      <c r="E836" s="264"/>
      <c r="F836" s="272"/>
      <c r="G836" s="272"/>
      <c r="H836" s="339"/>
      <c r="I836" s="272"/>
      <c r="J836" s="272"/>
      <c r="K836" s="339"/>
    </row>
    <row r="837" spans="1:11" ht="17.25" customHeight="1" x14ac:dyDescent="0.2">
      <c r="A837" s="19" t="s">
        <v>1124</v>
      </c>
      <c r="B837" s="252">
        <v>5.5</v>
      </c>
      <c r="C837" s="253">
        <v>1</v>
      </c>
      <c r="D837" s="253">
        <v>2</v>
      </c>
      <c r="E837" s="253" t="s">
        <v>1125</v>
      </c>
      <c r="F837" s="298" t="s">
        <v>11</v>
      </c>
      <c r="G837" s="298" t="s">
        <v>11</v>
      </c>
      <c r="H837" s="326">
        <v>65000000</v>
      </c>
      <c r="I837" s="298" t="s">
        <v>11</v>
      </c>
      <c r="J837" s="298" t="s">
        <v>11</v>
      </c>
      <c r="K837" s="250">
        <v>65000000</v>
      </c>
    </row>
    <row r="838" spans="1:11" ht="19.5" x14ac:dyDescent="0.2">
      <c r="A838" s="20" t="s">
        <v>550</v>
      </c>
      <c r="B838" s="252"/>
      <c r="C838" s="253"/>
      <c r="D838" s="253"/>
      <c r="E838" s="253"/>
      <c r="F838" s="299"/>
      <c r="G838" s="299"/>
      <c r="H838" s="328"/>
      <c r="I838" s="299"/>
      <c r="J838" s="299"/>
      <c r="K838" s="250"/>
    </row>
    <row r="839" spans="1:11" s="157" customFormat="1" ht="22.5" customHeight="1" x14ac:dyDescent="0.2">
      <c r="A839" s="156" t="s">
        <v>1143</v>
      </c>
      <c r="B839" s="229">
        <v>5.5</v>
      </c>
      <c r="C839" s="230">
        <v>1</v>
      </c>
      <c r="D839" s="230">
        <v>2</v>
      </c>
      <c r="E839" s="230" t="s">
        <v>683</v>
      </c>
      <c r="F839" s="229" t="s">
        <v>11</v>
      </c>
      <c r="G839" s="229" t="s">
        <v>11</v>
      </c>
      <c r="H839" s="336">
        <v>114800000</v>
      </c>
      <c r="I839" s="336">
        <v>114800000</v>
      </c>
      <c r="J839" s="280" t="s">
        <v>11</v>
      </c>
      <c r="K839" s="278">
        <f>SUM(H839:J839)</f>
        <v>229600000</v>
      </c>
    </row>
    <row r="840" spans="1:11" s="157" customFormat="1" ht="33" customHeight="1" x14ac:dyDescent="0.2">
      <c r="A840" s="155" t="s">
        <v>682</v>
      </c>
      <c r="B840" s="229"/>
      <c r="C840" s="230"/>
      <c r="D840" s="230"/>
      <c r="E840" s="230"/>
      <c r="F840" s="229"/>
      <c r="G840" s="229"/>
      <c r="H840" s="337"/>
      <c r="I840" s="337"/>
      <c r="J840" s="281"/>
      <c r="K840" s="278"/>
    </row>
    <row r="841" spans="1:11" s="157" customFormat="1" ht="22.5" customHeight="1" x14ac:dyDescent="0.2">
      <c r="A841" s="156" t="s">
        <v>1179</v>
      </c>
      <c r="B841" s="229">
        <v>5.5</v>
      </c>
      <c r="C841" s="230">
        <v>1</v>
      </c>
      <c r="D841" s="230">
        <v>2</v>
      </c>
      <c r="E841" s="230" t="s">
        <v>1180</v>
      </c>
      <c r="F841" s="229" t="s">
        <v>11</v>
      </c>
      <c r="G841" s="229" t="s">
        <v>11</v>
      </c>
      <c r="H841" s="336">
        <v>85500000</v>
      </c>
      <c r="I841" s="280" t="s">
        <v>11</v>
      </c>
      <c r="J841" s="280" t="s">
        <v>11</v>
      </c>
      <c r="K841" s="278">
        <f>SUM(H841:J841)</f>
        <v>85500000</v>
      </c>
    </row>
    <row r="842" spans="1:11" s="157" customFormat="1" ht="35.25" customHeight="1" x14ac:dyDescent="0.2">
      <c r="A842" s="155" t="s">
        <v>1182</v>
      </c>
      <c r="B842" s="229"/>
      <c r="C842" s="230"/>
      <c r="D842" s="230"/>
      <c r="E842" s="230"/>
      <c r="F842" s="229"/>
      <c r="G842" s="229"/>
      <c r="H842" s="337"/>
      <c r="I842" s="281"/>
      <c r="J842" s="281"/>
      <c r="K842" s="278"/>
    </row>
    <row r="843" spans="1:11" s="157" customFormat="1" ht="22.5" customHeight="1" x14ac:dyDescent="0.2">
      <c r="A843" s="156" t="s">
        <v>1181</v>
      </c>
      <c r="B843" s="229">
        <v>5.5</v>
      </c>
      <c r="C843" s="230">
        <v>1</v>
      </c>
      <c r="D843" s="230">
        <v>2</v>
      </c>
      <c r="E843" s="230" t="s">
        <v>1180</v>
      </c>
      <c r="F843" s="229" t="s">
        <v>11</v>
      </c>
      <c r="G843" s="229" t="s">
        <v>11</v>
      </c>
      <c r="H843" s="336">
        <v>85500000</v>
      </c>
      <c r="I843" s="280" t="s">
        <v>11</v>
      </c>
      <c r="J843" s="280" t="s">
        <v>11</v>
      </c>
      <c r="K843" s="278">
        <f>SUM(H843:J843)</f>
        <v>85500000</v>
      </c>
    </row>
    <row r="844" spans="1:11" s="157" customFormat="1" ht="35.25" customHeight="1" x14ac:dyDescent="0.2">
      <c r="A844" s="155" t="s">
        <v>1183</v>
      </c>
      <c r="B844" s="229"/>
      <c r="C844" s="230"/>
      <c r="D844" s="230"/>
      <c r="E844" s="230"/>
      <c r="F844" s="229"/>
      <c r="G844" s="229"/>
      <c r="H844" s="337"/>
      <c r="I844" s="281"/>
      <c r="J844" s="281"/>
      <c r="K844" s="278"/>
    </row>
    <row r="845" spans="1:11" ht="24" x14ac:dyDescent="0.2">
      <c r="A845" s="153" t="s">
        <v>180</v>
      </c>
      <c r="B845" s="293" t="s">
        <v>1147</v>
      </c>
      <c r="C845" s="294"/>
      <c r="D845" s="294"/>
      <c r="E845" s="295"/>
      <c r="F845" s="52" t="s">
        <v>11</v>
      </c>
      <c r="G845" s="52" t="s">
        <v>11</v>
      </c>
      <c r="H845" s="44">
        <f>SUM(H846:H865)</f>
        <v>1046052700</v>
      </c>
      <c r="I845" s="46" t="s">
        <v>11</v>
      </c>
      <c r="J845" s="46" t="s">
        <v>11</v>
      </c>
      <c r="K845" s="44">
        <f>SUM(K846:K865)</f>
        <v>1046052700</v>
      </c>
    </row>
    <row r="846" spans="1:11" ht="19.5" x14ac:dyDescent="0.2">
      <c r="A846" s="19" t="s">
        <v>97</v>
      </c>
      <c r="B846" s="252">
        <v>5.5</v>
      </c>
      <c r="C846" s="252">
        <v>3</v>
      </c>
      <c r="D846" s="252">
        <v>1</v>
      </c>
      <c r="E846" s="252" t="s">
        <v>182</v>
      </c>
      <c r="F846" s="301" t="s">
        <v>11</v>
      </c>
      <c r="G846" s="301" t="s">
        <v>11</v>
      </c>
      <c r="H846" s="332">
        <v>52785000</v>
      </c>
      <c r="I846" s="298" t="s">
        <v>11</v>
      </c>
      <c r="J846" s="298" t="s">
        <v>11</v>
      </c>
      <c r="K846" s="251">
        <v>52785000</v>
      </c>
    </row>
    <row r="847" spans="1:11" ht="58.5" x14ac:dyDescent="0.2">
      <c r="A847" s="20" t="s">
        <v>594</v>
      </c>
      <c r="B847" s="252"/>
      <c r="C847" s="252"/>
      <c r="D847" s="252"/>
      <c r="E847" s="252"/>
      <c r="F847" s="302"/>
      <c r="G847" s="302"/>
      <c r="H847" s="358"/>
      <c r="I847" s="299"/>
      <c r="J847" s="299"/>
      <c r="K847" s="251"/>
    </row>
    <row r="848" spans="1:11" ht="19.5" x14ac:dyDescent="0.2">
      <c r="A848" s="19" t="s">
        <v>100</v>
      </c>
      <c r="B848" s="252">
        <v>5.5</v>
      </c>
      <c r="C848" s="252">
        <v>3</v>
      </c>
      <c r="D848" s="252">
        <v>1</v>
      </c>
      <c r="E848" s="252" t="s">
        <v>182</v>
      </c>
      <c r="F848" s="301" t="s">
        <v>11</v>
      </c>
      <c r="G848" s="301" t="s">
        <v>11</v>
      </c>
      <c r="H848" s="332">
        <v>11809000</v>
      </c>
      <c r="I848" s="298" t="s">
        <v>11</v>
      </c>
      <c r="J848" s="298" t="s">
        <v>11</v>
      </c>
      <c r="K848" s="251">
        <v>11809000</v>
      </c>
    </row>
    <row r="849" spans="1:11" ht="58.5" x14ac:dyDescent="0.2">
      <c r="A849" s="20" t="s">
        <v>595</v>
      </c>
      <c r="B849" s="252"/>
      <c r="C849" s="252"/>
      <c r="D849" s="252"/>
      <c r="E849" s="252"/>
      <c r="F849" s="302"/>
      <c r="G849" s="302"/>
      <c r="H849" s="358"/>
      <c r="I849" s="299"/>
      <c r="J849" s="299"/>
      <c r="K849" s="251"/>
    </row>
    <row r="850" spans="1:11" ht="19.5" x14ac:dyDescent="0.2">
      <c r="A850" s="19" t="s">
        <v>19</v>
      </c>
      <c r="B850" s="252">
        <v>5.5</v>
      </c>
      <c r="C850" s="252">
        <v>3</v>
      </c>
      <c r="D850" s="252">
        <v>1</v>
      </c>
      <c r="E850" s="252" t="s">
        <v>182</v>
      </c>
      <c r="F850" s="301" t="s">
        <v>11</v>
      </c>
      <c r="G850" s="301" t="s">
        <v>11</v>
      </c>
      <c r="H850" s="332">
        <v>17680000</v>
      </c>
      <c r="I850" s="298" t="s">
        <v>11</v>
      </c>
      <c r="J850" s="298" t="s">
        <v>11</v>
      </c>
      <c r="K850" s="251">
        <v>17680000</v>
      </c>
    </row>
    <row r="851" spans="1:11" ht="58.5" x14ac:dyDescent="0.2">
      <c r="A851" s="20" t="s">
        <v>596</v>
      </c>
      <c r="B851" s="252"/>
      <c r="C851" s="252"/>
      <c r="D851" s="252"/>
      <c r="E851" s="252"/>
      <c r="F851" s="302"/>
      <c r="G851" s="302"/>
      <c r="H851" s="358"/>
      <c r="I851" s="299"/>
      <c r="J851" s="299"/>
      <c r="K851" s="251"/>
    </row>
    <row r="852" spans="1:11" ht="19.5" x14ac:dyDescent="0.2">
      <c r="A852" s="19" t="s">
        <v>103</v>
      </c>
      <c r="B852" s="252">
        <v>5.5</v>
      </c>
      <c r="C852" s="252">
        <v>3</v>
      </c>
      <c r="D852" s="252">
        <v>1</v>
      </c>
      <c r="E852" s="252" t="s">
        <v>182</v>
      </c>
      <c r="F852" s="301" t="s">
        <v>11</v>
      </c>
      <c r="G852" s="301" t="s">
        <v>11</v>
      </c>
      <c r="H852" s="332">
        <v>346868000</v>
      </c>
      <c r="I852" s="298" t="s">
        <v>11</v>
      </c>
      <c r="J852" s="298" t="s">
        <v>11</v>
      </c>
      <c r="K852" s="332">
        <v>346868000</v>
      </c>
    </row>
    <row r="853" spans="1:11" ht="78" x14ac:dyDescent="0.2">
      <c r="A853" s="20" t="s">
        <v>597</v>
      </c>
      <c r="B853" s="252"/>
      <c r="C853" s="252"/>
      <c r="D853" s="252"/>
      <c r="E853" s="252"/>
      <c r="F853" s="302"/>
      <c r="G853" s="302"/>
      <c r="H853" s="358"/>
      <c r="I853" s="299"/>
      <c r="J853" s="299"/>
      <c r="K853" s="358"/>
    </row>
    <row r="854" spans="1:11" ht="19.5" x14ac:dyDescent="0.2">
      <c r="A854" s="27" t="s">
        <v>104</v>
      </c>
      <c r="B854" s="252">
        <v>5.5</v>
      </c>
      <c r="C854" s="253">
        <v>3</v>
      </c>
      <c r="D854" s="253">
        <v>2</v>
      </c>
      <c r="E854" s="252" t="s">
        <v>182</v>
      </c>
      <c r="F854" s="301" t="s">
        <v>11</v>
      </c>
      <c r="G854" s="301" t="s">
        <v>11</v>
      </c>
      <c r="H854" s="340">
        <v>389816400</v>
      </c>
      <c r="I854" s="298" t="s">
        <v>11</v>
      </c>
      <c r="J854" s="298" t="s">
        <v>11</v>
      </c>
      <c r="K854" s="340">
        <v>389816400</v>
      </c>
    </row>
    <row r="855" spans="1:11" ht="27.75" customHeight="1" x14ac:dyDescent="0.2">
      <c r="A855" s="28" t="s">
        <v>598</v>
      </c>
      <c r="B855" s="252"/>
      <c r="C855" s="253"/>
      <c r="D855" s="253"/>
      <c r="E855" s="252"/>
      <c r="F855" s="302"/>
      <c r="G855" s="302"/>
      <c r="H855" s="341"/>
      <c r="I855" s="299"/>
      <c r="J855" s="299"/>
      <c r="K855" s="341"/>
    </row>
    <row r="856" spans="1:11" ht="19.5" x14ac:dyDescent="0.2">
      <c r="A856" s="27" t="s">
        <v>35</v>
      </c>
      <c r="B856" s="263">
        <v>5.5</v>
      </c>
      <c r="C856" s="264">
        <v>3</v>
      </c>
      <c r="D856" s="264">
        <v>1</v>
      </c>
      <c r="E856" s="263" t="s">
        <v>182</v>
      </c>
      <c r="F856" s="344" t="s">
        <v>11</v>
      </c>
      <c r="G856" s="344" t="s">
        <v>11</v>
      </c>
      <c r="H856" s="338">
        <v>50000000</v>
      </c>
      <c r="I856" s="271" t="s">
        <v>11</v>
      </c>
      <c r="J856" s="271" t="s">
        <v>11</v>
      </c>
      <c r="K856" s="338">
        <v>50000000</v>
      </c>
    </row>
    <row r="857" spans="1:11" ht="58.5" x14ac:dyDescent="0.2">
      <c r="A857" s="28" t="s">
        <v>599</v>
      </c>
      <c r="B857" s="263"/>
      <c r="C857" s="264"/>
      <c r="D857" s="264"/>
      <c r="E857" s="263"/>
      <c r="F857" s="345"/>
      <c r="G857" s="345"/>
      <c r="H857" s="339"/>
      <c r="I857" s="272"/>
      <c r="J857" s="272"/>
      <c r="K857" s="339"/>
    </row>
    <row r="858" spans="1:11" s="157" customFormat="1" ht="19.5" customHeight="1" x14ac:dyDescent="0.2">
      <c r="A858" s="72" t="s">
        <v>109</v>
      </c>
      <c r="B858" s="252">
        <v>5.5</v>
      </c>
      <c r="C858" s="229">
        <v>1</v>
      </c>
      <c r="D858" s="229">
        <v>1</v>
      </c>
      <c r="E858" s="263" t="s">
        <v>182</v>
      </c>
      <c r="F858" s="232" t="s">
        <v>11</v>
      </c>
      <c r="G858" s="232" t="s">
        <v>11</v>
      </c>
      <c r="H858" s="277">
        <v>42100000</v>
      </c>
      <c r="I858" s="229" t="s">
        <v>11</v>
      </c>
      <c r="J858" s="229" t="s">
        <v>11</v>
      </c>
      <c r="K858" s="277">
        <v>42100000</v>
      </c>
    </row>
    <row r="859" spans="1:11" s="157" customFormat="1" ht="52.5" customHeight="1" x14ac:dyDescent="0.2">
      <c r="A859" s="165" t="s">
        <v>621</v>
      </c>
      <c r="B859" s="252"/>
      <c r="C859" s="229"/>
      <c r="D859" s="229"/>
      <c r="E859" s="263"/>
      <c r="F859" s="232"/>
      <c r="G859" s="232"/>
      <c r="H859" s="277"/>
      <c r="I859" s="229"/>
      <c r="J859" s="229"/>
      <c r="K859" s="277"/>
    </row>
    <row r="860" spans="1:11" ht="19.5" x14ac:dyDescent="0.2">
      <c r="A860" s="27" t="s">
        <v>146</v>
      </c>
      <c r="B860" s="263">
        <v>5.5</v>
      </c>
      <c r="C860" s="364">
        <v>2</v>
      </c>
      <c r="D860" s="264">
        <v>2</v>
      </c>
      <c r="E860" s="264" t="s">
        <v>182</v>
      </c>
      <c r="F860" s="365" t="s">
        <v>11</v>
      </c>
      <c r="G860" s="365" t="s">
        <v>11</v>
      </c>
      <c r="H860" s="338">
        <v>96994000</v>
      </c>
      <c r="I860" s="271" t="s">
        <v>11</v>
      </c>
      <c r="J860" s="271" t="s">
        <v>11</v>
      </c>
      <c r="K860" s="244">
        <v>96994000</v>
      </c>
    </row>
    <row r="861" spans="1:11" ht="58.5" x14ac:dyDescent="0.2">
      <c r="A861" s="80" t="s">
        <v>854</v>
      </c>
      <c r="B861" s="263"/>
      <c r="C861" s="364"/>
      <c r="D861" s="264"/>
      <c r="E861" s="264"/>
      <c r="F861" s="366"/>
      <c r="G861" s="366"/>
      <c r="H861" s="339"/>
      <c r="I861" s="272"/>
      <c r="J861" s="272"/>
      <c r="K861" s="244"/>
    </row>
    <row r="862" spans="1:11" ht="19.5" x14ac:dyDescent="0.2">
      <c r="A862" s="23" t="s">
        <v>57</v>
      </c>
      <c r="B862" s="252">
        <v>5.5</v>
      </c>
      <c r="C862" s="253">
        <v>3</v>
      </c>
      <c r="D862" s="253">
        <v>1</v>
      </c>
      <c r="E862" s="253" t="s">
        <v>601</v>
      </c>
      <c r="F862" s="301" t="s">
        <v>11</v>
      </c>
      <c r="G862" s="301" t="s">
        <v>11</v>
      </c>
      <c r="H862" s="340">
        <v>26857600</v>
      </c>
      <c r="I862" s="298" t="s">
        <v>11</v>
      </c>
      <c r="J862" s="298" t="s">
        <v>11</v>
      </c>
      <c r="K862" s="250">
        <v>26857600</v>
      </c>
    </row>
    <row r="863" spans="1:11" ht="78" x14ac:dyDescent="0.2">
      <c r="A863" s="18" t="s">
        <v>600</v>
      </c>
      <c r="B863" s="252"/>
      <c r="C863" s="253"/>
      <c r="D863" s="253"/>
      <c r="E863" s="253"/>
      <c r="F863" s="302"/>
      <c r="G863" s="302"/>
      <c r="H863" s="341"/>
      <c r="I863" s="299"/>
      <c r="J863" s="299"/>
      <c r="K863" s="250"/>
    </row>
    <row r="864" spans="1:11" ht="19.5" x14ac:dyDescent="0.2">
      <c r="A864" s="23" t="s">
        <v>151</v>
      </c>
      <c r="B864" s="252">
        <v>5.5</v>
      </c>
      <c r="C864" s="253">
        <v>3</v>
      </c>
      <c r="D864" s="253">
        <v>1</v>
      </c>
      <c r="E864" s="253" t="s">
        <v>601</v>
      </c>
      <c r="F864" s="401" t="s">
        <v>11</v>
      </c>
      <c r="G864" s="401" t="s">
        <v>11</v>
      </c>
      <c r="H864" s="340">
        <v>11142700</v>
      </c>
      <c r="I864" s="298" t="s">
        <v>11</v>
      </c>
      <c r="J864" s="298" t="s">
        <v>11</v>
      </c>
      <c r="K864" s="250">
        <v>11142700</v>
      </c>
    </row>
    <row r="865" spans="1:15" ht="39" x14ac:dyDescent="0.2">
      <c r="A865" s="18" t="s">
        <v>602</v>
      </c>
      <c r="B865" s="252"/>
      <c r="C865" s="253"/>
      <c r="D865" s="253"/>
      <c r="E865" s="253"/>
      <c r="F865" s="402"/>
      <c r="G865" s="402"/>
      <c r="H865" s="341"/>
      <c r="I865" s="299"/>
      <c r="J865" s="299"/>
      <c r="K865" s="250"/>
    </row>
    <row r="866" spans="1:15" ht="23.25" customHeight="1" x14ac:dyDescent="0.2">
      <c r="A866" s="153" t="s">
        <v>285</v>
      </c>
      <c r="B866" s="173"/>
      <c r="C866" s="153"/>
      <c r="D866" s="153"/>
      <c r="E866" s="153"/>
      <c r="F866" s="54"/>
      <c r="G866" s="54"/>
      <c r="H866" s="14"/>
      <c r="I866" s="14"/>
      <c r="J866" s="14"/>
      <c r="K866" s="14"/>
    </row>
    <row r="867" spans="1:15" ht="17.25" x14ac:dyDescent="0.2">
      <c r="A867" s="12" t="s">
        <v>11</v>
      </c>
      <c r="B867" s="30" t="s">
        <v>11</v>
      </c>
      <c r="C867" s="13" t="s">
        <v>11</v>
      </c>
      <c r="D867" s="13" t="s">
        <v>11</v>
      </c>
      <c r="E867" s="13" t="s">
        <v>11</v>
      </c>
      <c r="F867" s="53" t="s">
        <v>11</v>
      </c>
      <c r="G867" s="53" t="s">
        <v>11</v>
      </c>
      <c r="H867" s="30" t="s">
        <v>11</v>
      </c>
      <c r="I867" s="30" t="s">
        <v>11</v>
      </c>
      <c r="J867" s="30" t="s">
        <v>11</v>
      </c>
      <c r="K867" s="30" t="s">
        <v>11</v>
      </c>
      <c r="O867" s="41"/>
    </row>
    <row r="868" spans="1:15" ht="23.25" customHeight="1" x14ac:dyDescent="0.2">
      <c r="A868" s="216" t="s">
        <v>603</v>
      </c>
      <c r="B868" s="289" t="s">
        <v>1561</v>
      </c>
      <c r="C868" s="290"/>
      <c r="D868" s="290"/>
      <c r="E868" s="291"/>
      <c r="F868" s="151"/>
      <c r="G868" s="151"/>
      <c r="H868" s="104">
        <v>5513989250</v>
      </c>
      <c r="I868" s="104">
        <v>151512300</v>
      </c>
      <c r="J868" s="104">
        <v>37125400</v>
      </c>
      <c r="K868" s="65">
        <v>5767738730</v>
      </c>
    </row>
    <row r="892" spans="3:3" x14ac:dyDescent="0.2">
      <c r="C892" s="41"/>
    </row>
  </sheetData>
  <mergeCells count="4277">
    <mergeCell ref="B590:B591"/>
    <mergeCell ref="C590:C591"/>
    <mergeCell ref="D590:D591"/>
    <mergeCell ref="E590:E591"/>
    <mergeCell ref="F590:F591"/>
    <mergeCell ref="G590:G591"/>
    <mergeCell ref="H590:H591"/>
    <mergeCell ref="I590:I591"/>
    <mergeCell ref="J590:J591"/>
    <mergeCell ref="K590:K591"/>
    <mergeCell ref="B395:B396"/>
    <mergeCell ref="C395:C396"/>
    <mergeCell ref="D395:D396"/>
    <mergeCell ref="E395:E396"/>
    <mergeCell ref="F395:F396"/>
    <mergeCell ref="G395:G396"/>
    <mergeCell ref="H395:H396"/>
    <mergeCell ref="I395:I396"/>
    <mergeCell ref="J395:J396"/>
    <mergeCell ref="K395:K396"/>
    <mergeCell ref="F537:F538"/>
    <mergeCell ref="F539:F540"/>
    <mergeCell ref="F541:F542"/>
    <mergeCell ref="F559:F561"/>
    <mergeCell ref="F562:F563"/>
    <mergeCell ref="F543:F544"/>
    <mergeCell ref="F545:F546"/>
    <mergeCell ref="F547:F548"/>
    <mergeCell ref="F549:F550"/>
    <mergeCell ref="F535:F536"/>
    <mergeCell ref="F551:F552"/>
    <mergeCell ref="F553:F554"/>
    <mergeCell ref="B841:B842"/>
    <mergeCell ref="C841:C842"/>
    <mergeCell ref="D841:D842"/>
    <mergeCell ref="E841:E842"/>
    <mergeCell ref="F841:F842"/>
    <mergeCell ref="G841:G842"/>
    <mergeCell ref="H841:H842"/>
    <mergeCell ref="I841:I842"/>
    <mergeCell ref="J841:J842"/>
    <mergeCell ref="K841:K842"/>
    <mergeCell ref="B843:B844"/>
    <mergeCell ref="C843:C844"/>
    <mergeCell ref="D843:D844"/>
    <mergeCell ref="E843:E844"/>
    <mergeCell ref="F843:F844"/>
    <mergeCell ref="G843:G844"/>
    <mergeCell ref="H843:H844"/>
    <mergeCell ref="I843:I844"/>
    <mergeCell ref="J843:J844"/>
    <mergeCell ref="K843:K844"/>
    <mergeCell ref="H858:H859"/>
    <mergeCell ref="I858:I859"/>
    <mergeCell ref="J858:J859"/>
    <mergeCell ref="K858:K859"/>
    <mergeCell ref="F858:F859"/>
    <mergeCell ref="E630:E631"/>
    <mergeCell ref="B638:B639"/>
    <mergeCell ref="C638:C639"/>
    <mergeCell ref="D638:D639"/>
    <mergeCell ref="E638:E639"/>
    <mergeCell ref="F638:F639"/>
    <mergeCell ref="G638:G639"/>
    <mergeCell ref="H638:H639"/>
    <mergeCell ref="I638:I639"/>
    <mergeCell ref="J638:J639"/>
    <mergeCell ref="K638:K639"/>
    <mergeCell ref="F839:F840"/>
    <mergeCell ref="B664:B665"/>
    <mergeCell ref="C664:C665"/>
    <mergeCell ref="D664:D665"/>
    <mergeCell ref="E664:E665"/>
    <mergeCell ref="G664:G665"/>
    <mergeCell ref="H664:H665"/>
    <mergeCell ref="I664:I665"/>
    <mergeCell ref="J664:J665"/>
    <mergeCell ref="K664:K665"/>
    <mergeCell ref="I683:I684"/>
    <mergeCell ref="G677:G678"/>
    <mergeCell ref="H677:H678"/>
    <mergeCell ref="I677:I678"/>
    <mergeCell ref="G679:G680"/>
    <mergeCell ref="H679:H680"/>
    <mergeCell ref="C89:C90"/>
    <mergeCell ref="D89:D90"/>
    <mergeCell ref="E89:E90"/>
    <mergeCell ref="F89:F90"/>
    <mergeCell ref="G89:G90"/>
    <mergeCell ref="H89:H90"/>
    <mergeCell ref="I89:I90"/>
    <mergeCell ref="J89:J90"/>
    <mergeCell ref="K89:K90"/>
    <mergeCell ref="B868:E868"/>
    <mergeCell ref="F846:F847"/>
    <mergeCell ref="F848:F849"/>
    <mergeCell ref="F850:F851"/>
    <mergeCell ref="F852:F853"/>
    <mergeCell ref="F854:F855"/>
    <mergeCell ref="F856:F857"/>
    <mergeCell ref="F862:F863"/>
    <mergeCell ref="F864:F865"/>
    <mergeCell ref="F860:F861"/>
    <mergeCell ref="F713:F714"/>
    <mergeCell ref="F679:F680"/>
    <mergeCell ref="F626:F627"/>
    <mergeCell ref="F628:F629"/>
    <mergeCell ref="F630:F631"/>
    <mergeCell ref="F632:F633"/>
    <mergeCell ref="F634:F635"/>
    <mergeCell ref="F636:F637"/>
    <mergeCell ref="F640:F641"/>
    <mergeCell ref="F642:F643"/>
    <mergeCell ref="F644:F645"/>
    <mergeCell ref="F606:F607"/>
    <mergeCell ref="G858:G859"/>
    <mergeCell ref="F624:F625"/>
    <mergeCell ref="F3:K3"/>
    <mergeCell ref="F681:F682"/>
    <mergeCell ref="F683:F684"/>
    <mergeCell ref="F685:F686"/>
    <mergeCell ref="F687:F688"/>
    <mergeCell ref="F689:F690"/>
    <mergeCell ref="F691:F692"/>
    <mergeCell ref="F693:F694"/>
    <mergeCell ref="F695:F696"/>
    <mergeCell ref="F697:F698"/>
    <mergeCell ref="F699:F700"/>
    <mergeCell ref="F701:F702"/>
    <mergeCell ref="F654:F655"/>
    <mergeCell ref="F656:F657"/>
    <mergeCell ref="F658:F659"/>
    <mergeCell ref="F660:F661"/>
    <mergeCell ref="F662:F663"/>
    <mergeCell ref="F612:F613"/>
    <mergeCell ref="F664:F665"/>
    <mergeCell ref="F666:F667"/>
    <mergeCell ref="F668:F669"/>
    <mergeCell ref="F670:F671"/>
    <mergeCell ref="F673:F674"/>
    <mergeCell ref="F675:F676"/>
    <mergeCell ref="F677:F678"/>
    <mergeCell ref="F650:F651"/>
    <mergeCell ref="F652:F653"/>
    <mergeCell ref="F574:F575"/>
    <mergeCell ref="F837:F838"/>
    <mergeCell ref="F576:F577"/>
    <mergeCell ref="F572:F573"/>
    <mergeCell ref="F578:F579"/>
    <mergeCell ref="F580:F581"/>
    <mergeCell ref="F582:F583"/>
    <mergeCell ref="F584:F585"/>
    <mergeCell ref="F586:F587"/>
    <mergeCell ref="F588:F589"/>
    <mergeCell ref="F594:F595"/>
    <mergeCell ref="F596:F597"/>
    <mergeCell ref="F598:F599"/>
    <mergeCell ref="F600:F601"/>
    <mergeCell ref="F602:F603"/>
    <mergeCell ref="F604:F605"/>
    <mergeCell ref="F614:F615"/>
    <mergeCell ref="F715:F716"/>
    <mergeCell ref="F717:F718"/>
    <mergeCell ref="F721:F722"/>
    <mergeCell ref="F725:F726"/>
    <mergeCell ref="F729:F730"/>
    <mergeCell ref="F733:F734"/>
    <mergeCell ref="F737:F738"/>
    <mergeCell ref="F741:F742"/>
    <mergeCell ref="F745:F746"/>
    <mergeCell ref="F749:F750"/>
    <mergeCell ref="F753:F754"/>
    <mergeCell ref="F757:F758"/>
    <mergeCell ref="F616:F617"/>
    <mergeCell ref="F618:F619"/>
    <mergeCell ref="F620:F621"/>
    <mergeCell ref="F470:F471"/>
    <mergeCell ref="F472:F473"/>
    <mergeCell ref="F474:F475"/>
    <mergeCell ref="F476:F477"/>
    <mergeCell ref="F484:F485"/>
    <mergeCell ref="F486:F487"/>
    <mergeCell ref="F478:F479"/>
    <mergeCell ref="F480:F481"/>
    <mergeCell ref="F482:F483"/>
    <mergeCell ref="F488:F489"/>
    <mergeCell ref="F490:F492"/>
    <mergeCell ref="F499:F500"/>
    <mergeCell ref="F493:F494"/>
    <mergeCell ref="F466:F467"/>
    <mergeCell ref="F513:F514"/>
    <mergeCell ref="F517:F518"/>
    <mergeCell ref="F519:F520"/>
    <mergeCell ref="F515:F516"/>
    <mergeCell ref="F407:F408"/>
    <mergeCell ref="F468:F469"/>
    <mergeCell ref="F429:F430"/>
    <mergeCell ref="F431:F432"/>
    <mergeCell ref="F409:F410"/>
    <mergeCell ref="F411:F412"/>
    <mergeCell ref="F413:F414"/>
    <mergeCell ref="F415:F416"/>
    <mergeCell ref="F417:F418"/>
    <mergeCell ref="F439:F440"/>
    <mergeCell ref="F452:F453"/>
    <mergeCell ref="F419:F420"/>
    <mergeCell ref="F421:F422"/>
    <mergeCell ref="F423:F424"/>
    <mergeCell ref="F425:F426"/>
    <mergeCell ref="F441:F442"/>
    <mergeCell ref="F391:F392"/>
    <mergeCell ref="F393:F394"/>
    <mergeCell ref="F397:F398"/>
    <mergeCell ref="F399:F400"/>
    <mergeCell ref="F401:F402"/>
    <mergeCell ref="F403:F404"/>
    <mergeCell ref="F427:F428"/>
    <mergeCell ref="F433:F434"/>
    <mergeCell ref="F454:F455"/>
    <mergeCell ref="F456:F457"/>
    <mergeCell ref="F458:F459"/>
    <mergeCell ref="F460:F461"/>
    <mergeCell ref="F462:F463"/>
    <mergeCell ref="F464:F465"/>
    <mergeCell ref="F437:F438"/>
    <mergeCell ref="F405:F406"/>
    <mergeCell ref="F303:F304"/>
    <mergeCell ref="F305:F306"/>
    <mergeCell ref="F307:F308"/>
    <mergeCell ref="F309:F310"/>
    <mergeCell ref="F311:F312"/>
    <mergeCell ref="F313:F314"/>
    <mergeCell ref="F315:F316"/>
    <mergeCell ref="F317:F318"/>
    <mergeCell ref="F319:F320"/>
    <mergeCell ref="F321:F322"/>
    <mergeCell ref="F323:F324"/>
    <mergeCell ref="F325:F326"/>
    <mergeCell ref="F327:F328"/>
    <mergeCell ref="F329:F330"/>
    <mergeCell ref="F331:F332"/>
    <mergeCell ref="F435:F436"/>
    <mergeCell ref="F335:F336"/>
    <mergeCell ref="F337:F338"/>
    <mergeCell ref="F339:F340"/>
    <mergeCell ref="F341:F342"/>
    <mergeCell ref="F343:F344"/>
    <mergeCell ref="F345:F346"/>
    <mergeCell ref="F347:F348"/>
    <mergeCell ref="F349:F350"/>
    <mergeCell ref="F351:F352"/>
    <mergeCell ref="F353:F354"/>
    <mergeCell ref="F355:F356"/>
    <mergeCell ref="F357:F358"/>
    <mergeCell ref="F359:F360"/>
    <mergeCell ref="F361:F362"/>
    <mergeCell ref="F363:F364"/>
    <mergeCell ref="F365:F366"/>
    <mergeCell ref="F259:F260"/>
    <mergeCell ref="F261:F262"/>
    <mergeCell ref="F263:F264"/>
    <mergeCell ref="F265:F266"/>
    <mergeCell ref="F267:F268"/>
    <mergeCell ref="F269:F270"/>
    <mergeCell ref="F271:F272"/>
    <mergeCell ref="F273:F274"/>
    <mergeCell ref="F275:F276"/>
    <mergeCell ref="F277:F278"/>
    <mergeCell ref="F279:F280"/>
    <mergeCell ref="F281:F282"/>
    <mergeCell ref="F283:F284"/>
    <mergeCell ref="F285:F286"/>
    <mergeCell ref="F287:F288"/>
    <mergeCell ref="F299:F300"/>
    <mergeCell ref="F301:F302"/>
    <mergeCell ref="F223:F224"/>
    <mergeCell ref="F225:F226"/>
    <mergeCell ref="F227:F228"/>
    <mergeCell ref="F229:F230"/>
    <mergeCell ref="F231:F232"/>
    <mergeCell ref="F233:F234"/>
    <mergeCell ref="F235:F236"/>
    <mergeCell ref="F237:F238"/>
    <mergeCell ref="F239:F240"/>
    <mergeCell ref="F241:F242"/>
    <mergeCell ref="F243:F244"/>
    <mergeCell ref="F245:F246"/>
    <mergeCell ref="F247:F248"/>
    <mergeCell ref="F249:F250"/>
    <mergeCell ref="F251:F252"/>
    <mergeCell ref="F255:F256"/>
    <mergeCell ref="F257:F258"/>
    <mergeCell ref="F173:F174"/>
    <mergeCell ref="F175:F176"/>
    <mergeCell ref="F177:F178"/>
    <mergeCell ref="F179:F180"/>
    <mergeCell ref="F181:F182"/>
    <mergeCell ref="F183:F184"/>
    <mergeCell ref="F185:F186"/>
    <mergeCell ref="F187:F188"/>
    <mergeCell ref="F189:F190"/>
    <mergeCell ref="F191:F192"/>
    <mergeCell ref="F193:F194"/>
    <mergeCell ref="F195:F196"/>
    <mergeCell ref="F197:F198"/>
    <mergeCell ref="F199:F200"/>
    <mergeCell ref="F201:F202"/>
    <mergeCell ref="F203:F204"/>
    <mergeCell ref="F209:F210"/>
    <mergeCell ref="F127:F128"/>
    <mergeCell ref="F129:F130"/>
    <mergeCell ref="F131:F132"/>
    <mergeCell ref="F143:F144"/>
    <mergeCell ref="F145:F146"/>
    <mergeCell ref="F147:F148"/>
    <mergeCell ref="F149:F150"/>
    <mergeCell ref="F151:F152"/>
    <mergeCell ref="F153:F154"/>
    <mergeCell ref="F155:F156"/>
    <mergeCell ref="F157:F158"/>
    <mergeCell ref="F159:F160"/>
    <mergeCell ref="F161:F162"/>
    <mergeCell ref="F163:F164"/>
    <mergeCell ref="F165:F166"/>
    <mergeCell ref="F167:F168"/>
    <mergeCell ref="F171:F172"/>
    <mergeCell ref="F75:F76"/>
    <mergeCell ref="F77:F78"/>
    <mergeCell ref="F79:F80"/>
    <mergeCell ref="F81:F82"/>
    <mergeCell ref="F83:F84"/>
    <mergeCell ref="F85:F86"/>
    <mergeCell ref="F87:F88"/>
    <mergeCell ref="F91:F92"/>
    <mergeCell ref="F93:F94"/>
    <mergeCell ref="F95:F96"/>
    <mergeCell ref="F99:F100"/>
    <mergeCell ref="F101:F102"/>
    <mergeCell ref="F103:F104"/>
    <mergeCell ref="F105:F106"/>
    <mergeCell ref="F107:F108"/>
    <mergeCell ref="F109:F110"/>
    <mergeCell ref="F125:F126"/>
    <mergeCell ref="F15:F16"/>
    <mergeCell ref="F17:F18"/>
    <mergeCell ref="F19:F20"/>
    <mergeCell ref="F21:F22"/>
    <mergeCell ref="F23:F24"/>
    <mergeCell ref="F25:F26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73:F74"/>
    <mergeCell ref="B578:B579"/>
    <mergeCell ref="C578:C579"/>
    <mergeCell ref="D578:D579"/>
    <mergeCell ref="E578:E579"/>
    <mergeCell ref="G578:G579"/>
    <mergeCell ref="H578:H579"/>
    <mergeCell ref="I578:I579"/>
    <mergeCell ref="J578:J579"/>
    <mergeCell ref="K578:K579"/>
    <mergeCell ref="K572:K573"/>
    <mergeCell ref="B535:B536"/>
    <mergeCell ref="C535:C536"/>
    <mergeCell ref="D535:D536"/>
    <mergeCell ref="E535:E536"/>
    <mergeCell ref="G535:G536"/>
    <mergeCell ref="H535:H536"/>
    <mergeCell ref="I535:I536"/>
    <mergeCell ref="J535:J536"/>
    <mergeCell ref="K535:K536"/>
    <mergeCell ref="K570:K571"/>
    <mergeCell ref="C574:C575"/>
    <mergeCell ref="D574:D575"/>
    <mergeCell ref="E574:E575"/>
    <mergeCell ref="B555:B556"/>
    <mergeCell ref="C555:C556"/>
    <mergeCell ref="K559:K561"/>
    <mergeCell ref="B570:B571"/>
    <mergeCell ref="C570:C571"/>
    <mergeCell ref="D570:D571"/>
    <mergeCell ref="E570:E571"/>
    <mergeCell ref="G570:G571"/>
    <mergeCell ref="B559:B561"/>
    <mergeCell ref="B223:B224"/>
    <mergeCell ref="C223:C224"/>
    <mergeCell ref="D223:D224"/>
    <mergeCell ref="E223:E224"/>
    <mergeCell ref="G223:G224"/>
    <mergeCell ref="H223:H224"/>
    <mergeCell ref="I223:I224"/>
    <mergeCell ref="J223:J224"/>
    <mergeCell ref="K223:K224"/>
    <mergeCell ref="B572:B573"/>
    <mergeCell ref="C572:C573"/>
    <mergeCell ref="D572:D573"/>
    <mergeCell ref="E572:E573"/>
    <mergeCell ref="G572:G573"/>
    <mergeCell ref="B301:B302"/>
    <mergeCell ref="C301:C302"/>
    <mergeCell ref="D301:D302"/>
    <mergeCell ref="E301:E302"/>
    <mergeCell ref="G301:G302"/>
    <mergeCell ref="H301:H302"/>
    <mergeCell ref="I301:I302"/>
    <mergeCell ref="J301:J302"/>
    <mergeCell ref="K301:K302"/>
    <mergeCell ref="G269:G270"/>
    <mergeCell ref="H269:H270"/>
    <mergeCell ref="I269:I270"/>
    <mergeCell ref="J269:J270"/>
    <mergeCell ref="K269:K270"/>
    <mergeCell ref="C263:C264"/>
    <mergeCell ref="D263:D264"/>
    <mergeCell ref="E263:E264"/>
    <mergeCell ref="G263:G264"/>
    <mergeCell ref="B219:B220"/>
    <mergeCell ref="C219:C220"/>
    <mergeCell ref="D219:D220"/>
    <mergeCell ref="E219:E220"/>
    <mergeCell ref="G219:G220"/>
    <mergeCell ref="H219:H220"/>
    <mergeCell ref="I219:I220"/>
    <mergeCell ref="J219:J220"/>
    <mergeCell ref="K219:K220"/>
    <mergeCell ref="F217:F218"/>
    <mergeCell ref="F219:F220"/>
    <mergeCell ref="B221:B222"/>
    <mergeCell ref="C221:C222"/>
    <mergeCell ref="D221:D222"/>
    <mergeCell ref="E221:E222"/>
    <mergeCell ref="G221:G222"/>
    <mergeCell ref="H221:H222"/>
    <mergeCell ref="I221:I222"/>
    <mergeCell ref="J221:J222"/>
    <mergeCell ref="K221:K222"/>
    <mergeCell ref="F221:F222"/>
    <mergeCell ref="B215:B216"/>
    <mergeCell ref="C215:C216"/>
    <mergeCell ref="D215:D216"/>
    <mergeCell ref="E215:E216"/>
    <mergeCell ref="G215:G216"/>
    <mergeCell ref="H215:H216"/>
    <mergeCell ref="I215:I216"/>
    <mergeCell ref="J215:J216"/>
    <mergeCell ref="K215:K216"/>
    <mergeCell ref="F213:F214"/>
    <mergeCell ref="F215:F216"/>
    <mergeCell ref="B217:B218"/>
    <mergeCell ref="C217:C218"/>
    <mergeCell ref="D217:D218"/>
    <mergeCell ref="E217:E218"/>
    <mergeCell ref="G217:G218"/>
    <mergeCell ref="H217:H218"/>
    <mergeCell ref="I217:I218"/>
    <mergeCell ref="J217:J218"/>
    <mergeCell ref="K217:K218"/>
    <mergeCell ref="G209:G210"/>
    <mergeCell ref="H209:H210"/>
    <mergeCell ref="I209:I210"/>
    <mergeCell ref="J209:J210"/>
    <mergeCell ref="K209:K210"/>
    <mergeCell ref="B211:B212"/>
    <mergeCell ref="C211:C212"/>
    <mergeCell ref="D211:D212"/>
    <mergeCell ref="E211:E212"/>
    <mergeCell ref="G211:G212"/>
    <mergeCell ref="H211:H212"/>
    <mergeCell ref="I211:I212"/>
    <mergeCell ref="J211:J212"/>
    <mergeCell ref="K211:K212"/>
    <mergeCell ref="F211:F212"/>
    <mergeCell ref="B213:B214"/>
    <mergeCell ref="C213:C214"/>
    <mergeCell ref="D213:D214"/>
    <mergeCell ref="E213:E214"/>
    <mergeCell ref="G213:G214"/>
    <mergeCell ref="H213:H214"/>
    <mergeCell ref="I213:I214"/>
    <mergeCell ref="J213:J214"/>
    <mergeCell ref="K213:K214"/>
    <mergeCell ref="K107:K108"/>
    <mergeCell ref="G574:G575"/>
    <mergeCell ref="E555:E556"/>
    <mergeCell ref="G555:G556"/>
    <mergeCell ref="K555:K556"/>
    <mergeCell ref="B557:B558"/>
    <mergeCell ref="C557:C558"/>
    <mergeCell ref="D557:D558"/>
    <mergeCell ref="E557:E558"/>
    <mergeCell ref="G557:G558"/>
    <mergeCell ref="K557:K558"/>
    <mergeCell ref="B109:B110"/>
    <mergeCell ref="C109:C110"/>
    <mergeCell ref="D109:D110"/>
    <mergeCell ref="E109:E110"/>
    <mergeCell ref="G109:G110"/>
    <mergeCell ref="H109:H110"/>
    <mergeCell ref="I109:I110"/>
    <mergeCell ref="J109:J110"/>
    <mergeCell ref="K109:K110"/>
    <mergeCell ref="B111:B112"/>
    <mergeCell ref="C111:C112"/>
    <mergeCell ref="D111:D112"/>
    <mergeCell ref="K111:K112"/>
    <mergeCell ref="B269:B270"/>
    <mergeCell ref="C269:C270"/>
    <mergeCell ref="D269:D270"/>
    <mergeCell ref="E269:E270"/>
    <mergeCell ref="B209:B210"/>
    <mergeCell ref="C209:C210"/>
    <mergeCell ref="D209:D210"/>
    <mergeCell ref="E209:E210"/>
    <mergeCell ref="D99:D100"/>
    <mergeCell ref="E99:E100"/>
    <mergeCell ref="G99:G100"/>
    <mergeCell ref="H99:H100"/>
    <mergeCell ref="I99:I100"/>
    <mergeCell ref="J99:J100"/>
    <mergeCell ref="K99:K100"/>
    <mergeCell ref="C101:C102"/>
    <mergeCell ref="D101:D102"/>
    <mergeCell ref="E101:E102"/>
    <mergeCell ref="G101:G102"/>
    <mergeCell ref="H101:H102"/>
    <mergeCell ref="I101:I102"/>
    <mergeCell ref="J101:J102"/>
    <mergeCell ref="K101:K102"/>
    <mergeCell ref="J261:J262"/>
    <mergeCell ref="K261:K262"/>
    <mergeCell ref="G255:G256"/>
    <mergeCell ref="H255:H256"/>
    <mergeCell ref="I255:I256"/>
    <mergeCell ref="J255:J256"/>
    <mergeCell ref="K199:K200"/>
    <mergeCell ref="H199:H200"/>
    <mergeCell ref="I199:I200"/>
    <mergeCell ref="J199:J200"/>
    <mergeCell ref="G243:G244"/>
    <mergeCell ref="K103:K104"/>
    <mergeCell ref="H243:H244"/>
    <mergeCell ref="I243:I244"/>
    <mergeCell ref="J243:J244"/>
    <mergeCell ref="K243:K244"/>
    <mergeCell ref="K105:K106"/>
    <mergeCell ref="B265:B266"/>
    <mergeCell ref="C265:C266"/>
    <mergeCell ref="D265:D266"/>
    <mergeCell ref="E265:E266"/>
    <mergeCell ref="G265:G266"/>
    <mergeCell ref="H265:H266"/>
    <mergeCell ref="I265:I266"/>
    <mergeCell ref="J265:J266"/>
    <mergeCell ref="K265:K266"/>
    <mergeCell ref="B267:B268"/>
    <mergeCell ref="C267:C268"/>
    <mergeCell ref="D267:D268"/>
    <mergeCell ref="E267:E268"/>
    <mergeCell ref="G267:G268"/>
    <mergeCell ref="H267:H268"/>
    <mergeCell ref="I267:I268"/>
    <mergeCell ref="J267:J268"/>
    <mergeCell ref="K267:K268"/>
    <mergeCell ref="K263:K264"/>
    <mergeCell ref="K255:K256"/>
    <mergeCell ref="B257:B258"/>
    <mergeCell ref="C257:C258"/>
    <mergeCell ref="D257:D258"/>
    <mergeCell ref="E257:E258"/>
    <mergeCell ref="G257:G258"/>
    <mergeCell ref="H257:H258"/>
    <mergeCell ref="I257:I258"/>
    <mergeCell ref="J257:J258"/>
    <mergeCell ref="K257:K258"/>
    <mergeCell ref="B259:B260"/>
    <mergeCell ref="C259:C260"/>
    <mergeCell ref="D259:D260"/>
    <mergeCell ref="E259:E260"/>
    <mergeCell ref="G259:G260"/>
    <mergeCell ref="H259:H260"/>
    <mergeCell ref="I259:I260"/>
    <mergeCell ref="J259:J260"/>
    <mergeCell ref="K259:K260"/>
    <mergeCell ref="B255:B256"/>
    <mergeCell ref="C255:C256"/>
    <mergeCell ref="D255:D256"/>
    <mergeCell ref="E255:E256"/>
    <mergeCell ref="B261:B262"/>
    <mergeCell ref="C261:C262"/>
    <mergeCell ref="D261:D262"/>
    <mergeCell ref="E261:E262"/>
    <mergeCell ref="G261:G262"/>
    <mergeCell ref="H261:H262"/>
    <mergeCell ref="I261:I262"/>
    <mergeCell ref="B263:B264"/>
    <mergeCell ref="B251:B252"/>
    <mergeCell ref="C251:C252"/>
    <mergeCell ref="D251:D252"/>
    <mergeCell ref="E251:E252"/>
    <mergeCell ref="G251:G252"/>
    <mergeCell ref="H251:H252"/>
    <mergeCell ref="I251:I252"/>
    <mergeCell ref="J251:J252"/>
    <mergeCell ref="K251:K252"/>
    <mergeCell ref="B253:B254"/>
    <mergeCell ref="C253:C254"/>
    <mergeCell ref="D253:D254"/>
    <mergeCell ref="E253:E254"/>
    <mergeCell ref="G253:G254"/>
    <mergeCell ref="H253:H254"/>
    <mergeCell ref="I253:I254"/>
    <mergeCell ref="J253:J254"/>
    <mergeCell ref="K253:K254"/>
    <mergeCell ref="F253:F254"/>
    <mergeCell ref="B139:B140"/>
    <mergeCell ref="C139:C140"/>
    <mergeCell ref="D139:D140"/>
    <mergeCell ref="E139:E140"/>
    <mergeCell ref="G139:G140"/>
    <mergeCell ref="H139:H140"/>
    <mergeCell ref="I139:I140"/>
    <mergeCell ref="J139:J140"/>
    <mergeCell ref="K139:K140"/>
    <mergeCell ref="B141:B142"/>
    <mergeCell ref="C141:C142"/>
    <mergeCell ref="D141:D142"/>
    <mergeCell ref="E141:E142"/>
    <mergeCell ref="G141:G142"/>
    <mergeCell ref="H141:H142"/>
    <mergeCell ref="I141:I142"/>
    <mergeCell ref="J141:J142"/>
    <mergeCell ref="K141:K142"/>
    <mergeCell ref="F139:F140"/>
    <mergeCell ref="F141:F142"/>
    <mergeCell ref="B133:B134"/>
    <mergeCell ref="C133:C134"/>
    <mergeCell ref="D133:D134"/>
    <mergeCell ref="E133:E134"/>
    <mergeCell ref="G133:G134"/>
    <mergeCell ref="G135:G136"/>
    <mergeCell ref="H135:H136"/>
    <mergeCell ref="I135:I136"/>
    <mergeCell ref="J135:J136"/>
    <mergeCell ref="K135:K136"/>
    <mergeCell ref="B137:B138"/>
    <mergeCell ref="C137:C138"/>
    <mergeCell ref="D137:D138"/>
    <mergeCell ref="E137:E138"/>
    <mergeCell ref="G137:G138"/>
    <mergeCell ref="H137:H138"/>
    <mergeCell ref="I137:I138"/>
    <mergeCell ref="J137:J138"/>
    <mergeCell ref="K137:K138"/>
    <mergeCell ref="F133:F134"/>
    <mergeCell ref="F135:F136"/>
    <mergeCell ref="F137:F138"/>
    <mergeCell ref="B129:B130"/>
    <mergeCell ref="C129:C130"/>
    <mergeCell ref="D129:D130"/>
    <mergeCell ref="E129:E130"/>
    <mergeCell ref="G129:G130"/>
    <mergeCell ref="H129:H130"/>
    <mergeCell ref="I129:I130"/>
    <mergeCell ref="J129:J130"/>
    <mergeCell ref="K129:K130"/>
    <mergeCell ref="B131:B132"/>
    <mergeCell ref="C131:C132"/>
    <mergeCell ref="D131:D132"/>
    <mergeCell ref="E131:E132"/>
    <mergeCell ref="G131:G132"/>
    <mergeCell ref="H131:H132"/>
    <mergeCell ref="I131:I132"/>
    <mergeCell ref="J131:J132"/>
    <mergeCell ref="K131:K132"/>
    <mergeCell ref="B205:B206"/>
    <mergeCell ref="C205:C206"/>
    <mergeCell ref="D205:D206"/>
    <mergeCell ref="E205:E206"/>
    <mergeCell ref="G205:G206"/>
    <mergeCell ref="H205:H206"/>
    <mergeCell ref="I205:I206"/>
    <mergeCell ref="J205:J206"/>
    <mergeCell ref="K205:K206"/>
    <mergeCell ref="B207:B208"/>
    <mergeCell ref="C207:C208"/>
    <mergeCell ref="D207:D208"/>
    <mergeCell ref="E207:E208"/>
    <mergeCell ref="G207:G208"/>
    <mergeCell ref="H207:H208"/>
    <mergeCell ref="I207:I208"/>
    <mergeCell ref="J207:J208"/>
    <mergeCell ref="K207:K208"/>
    <mergeCell ref="F205:F206"/>
    <mergeCell ref="F207:F208"/>
    <mergeCell ref="B201:B202"/>
    <mergeCell ref="C201:C202"/>
    <mergeCell ref="D201:D202"/>
    <mergeCell ref="E201:E202"/>
    <mergeCell ref="G201:G202"/>
    <mergeCell ref="H201:H202"/>
    <mergeCell ref="I201:I202"/>
    <mergeCell ref="J201:J202"/>
    <mergeCell ref="K201:K202"/>
    <mergeCell ref="B203:B204"/>
    <mergeCell ref="C203:C204"/>
    <mergeCell ref="D203:D204"/>
    <mergeCell ref="E203:E204"/>
    <mergeCell ref="G203:G204"/>
    <mergeCell ref="H203:H204"/>
    <mergeCell ref="I203:I204"/>
    <mergeCell ref="J203:J204"/>
    <mergeCell ref="K203:K204"/>
    <mergeCell ref="B249:B250"/>
    <mergeCell ref="C249:C250"/>
    <mergeCell ref="D249:D250"/>
    <mergeCell ref="E249:E250"/>
    <mergeCell ref="G249:G250"/>
    <mergeCell ref="H249:H250"/>
    <mergeCell ref="I249:I250"/>
    <mergeCell ref="J249:J250"/>
    <mergeCell ref="K249:K250"/>
    <mergeCell ref="B195:B196"/>
    <mergeCell ref="C195:C196"/>
    <mergeCell ref="D195:D196"/>
    <mergeCell ref="E195:E196"/>
    <mergeCell ref="G195:G196"/>
    <mergeCell ref="H195:H196"/>
    <mergeCell ref="I195:I196"/>
    <mergeCell ref="J195:J196"/>
    <mergeCell ref="K195:K196"/>
    <mergeCell ref="B197:B198"/>
    <mergeCell ref="C197:C198"/>
    <mergeCell ref="D197:D198"/>
    <mergeCell ref="E197:E198"/>
    <mergeCell ref="G197:G198"/>
    <mergeCell ref="H197:H198"/>
    <mergeCell ref="I197:I198"/>
    <mergeCell ref="J197:J198"/>
    <mergeCell ref="K197:K198"/>
    <mergeCell ref="B199:B200"/>
    <mergeCell ref="C199:C200"/>
    <mergeCell ref="D199:D200"/>
    <mergeCell ref="E199:E200"/>
    <mergeCell ref="G199:G200"/>
    <mergeCell ref="B245:B246"/>
    <mergeCell ref="C245:C246"/>
    <mergeCell ref="D245:D246"/>
    <mergeCell ref="E245:E246"/>
    <mergeCell ref="G245:G246"/>
    <mergeCell ref="H245:H246"/>
    <mergeCell ref="I245:I246"/>
    <mergeCell ref="J245:J246"/>
    <mergeCell ref="K245:K246"/>
    <mergeCell ref="B247:B248"/>
    <mergeCell ref="C247:C248"/>
    <mergeCell ref="D247:D248"/>
    <mergeCell ref="E247:E248"/>
    <mergeCell ref="G247:G248"/>
    <mergeCell ref="H247:H248"/>
    <mergeCell ref="I247:I248"/>
    <mergeCell ref="J247:J248"/>
    <mergeCell ref="K247:K248"/>
    <mergeCell ref="B299:B300"/>
    <mergeCell ref="C299:C300"/>
    <mergeCell ref="D299:D300"/>
    <mergeCell ref="E299:E300"/>
    <mergeCell ref="G299:G300"/>
    <mergeCell ref="H299:H300"/>
    <mergeCell ref="I299:I300"/>
    <mergeCell ref="J299:J300"/>
    <mergeCell ref="K299:K300"/>
    <mergeCell ref="C237:C238"/>
    <mergeCell ref="D237:D238"/>
    <mergeCell ref="E237:E238"/>
    <mergeCell ref="G237:G238"/>
    <mergeCell ref="H237:H238"/>
    <mergeCell ref="I237:I238"/>
    <mergeCell ref="J237:J238"/>
    <mergeCell ref="K237:K238"/>
    <mergeCell ref="B239:B240"/>
    <mergeCell ref="C239:C240"/>
    <mergeCell ref="D239:D240"/>
    <mergeCell ref="E239:E240"/>
    <mergeCell ref="G239:G240"/>
    <mergeCell ref="H239:H240"/>
    <mergeCell ref="I239:I240"/>
    <mergeCell ref="J239:J240"/>
    <mergeCell ref="K239:K240"/>
    <mergeCell ref="B241:B242"/>
    <mergeCell ref="C241:C242"/>
    <mergeCell ref="D241:D242"/>
    <mergeCell ref="E241:E242"/>
    <mergeCell ref="G241:G242"/>
    <mergeCell ref="H241:H242"/>
    <mergeCell ref="B295:B296"/>
    <mergeCell ref="C295:C296"/>
    <mergeCell ref="D295:D296"/>
    <mergeCell ref="E295:E296"/>
    <mergeCell ref="G295:G296"/>
    <mergeCell ref="H295:H296"/>
    <mergeCell ref="I295:I296"/>
    <mergeCell ref="J295:J296"/>
    <mergeCell ref="K295:K296"/>
    <mergeCell ref="B297:B298"/>
    <mergeCell ref="C297:C298"/>
    <mergeCell ref="D297:D298"/>
    <mergeCell ref="E297:E298"/>
    <mergeCell ref="G297:G298"/>
    <mergeCell ref="H297:H298"/>
    <mergeCell ref="I297:I298"/>
    <mergeCell ref="J297:J298"/>
    <mergeCell ref="K297:K298"/>
    <mergeCell ref="F295:F296"/>
    <mergeCell ref="F297:F298"/>
    <mergeCell ref="D289:D290"/>
    <mergeCell ref="E289:E290"/>
    <mergeCell ref="G289:G290"/>
    <mergeCell ref="H289:H290"/>
    <mergeCell ref="I289:I290"/>
    <mergeCell ref="J289:J290"/>
    <mergeCell ref="K289:K290"/>
    <mergeCell ref="B291:B292"/>
    <mergeCell ref="C291:C292"/>
    <mergeCell ref="D291:D292"/>
    <mergeCell ref="E291:E292"/>
    <mergeCell ref="G291:G292"/>
    <mergeCell ref="H291:H292"/>
    <mergeCell ref="I291:I292"/>
    <mergeCell ref="J291:J292"/>
    <mergeCell ref="K291:K292"/>
    <mergeCell ref="B293:B294"/>
    <mergeCell ref="C293:C294"/>
    <mergeCell ref="D293:D294"/>
    <mergeCell ref="E293:E294"/>
    <mergeCell ref="G293:G294"/>
    <mergeCell ref="H293:H294"/>
    <mergeCell ref="I293:I294"/>
    <mergeCell ref="J293:J294"/>
    <mergeCell ref="K293:K294"/>
    <mergeCell ref="F289:F290"/>
    <mergeCell ref="F291:F292"/>
    <mergeCell ref="F293:F294"/>
    <mergeCell ref="I679:I680"/>
    <mergeCell ref="B427:B428"/>
    <mergeCell ref="B433:B434"/>
    <mergeCell ref="B454:B455"/>
    <mergeCell ref="K490:K492"/>
    <mergeCell ref="G862:G863"/>
    <mergeCell ref="H862:H863"/>
    <mergeCell ref="I862:I863"/>
    <mergeCell ref="G864:G865"/>
    <mergeCell ref="H864:H865"/>
    <mergeCell ref="I864:I865"/>
    <mergeCell ref="G854:G855"/>
    <mergeCell ref="H854:H855"/>
    <mergeCell ref="I854:I855"/>
    <mergeCell ref="G856:G857"/>
    <mergeCell ref="H856:H857"/>
    <mergeCell ref="I856:I857"/>
    <mergeCell ref="G850:G851"/>
    <mergeCell ref="H850:H851"/>
    <mergeCell ref="I850:I851"/>
    <mergeCell ref="G852:G853"/>
    <mergeCell ref="H852:H853"/>
    <mergeCell ref="I852:I853"/>
    <mergeCell ref="G846:G847"/>
    <mergeCell ref="H846:H847"/>
    <mergeCell ref="I846:I847"/>
    <mergeCell ref="G652:G653"/>
    <mergeCell ref="H652:H653"/>
    <mergeCell ref="I652:I653"/>
    <mergeCell ref="J652:J653"/>
    <mergeCell ref="G646:G647"/>
    <mergeCell ref="H646:H647"/>
    <mergeCell ref="I646:I647"/>
    <mergeCell ref="J646:J647"/>
    <mergeCell ref="G648:G649"/>
    <mergeCell ref="H648:H649"/>
    <mergeCell ref="I648:I649"/>
    <mergeCell ref="J648:J649"/>
    <mergeCell ref="G673:G674"/>
    <mergeCell ref="H673:H674"/>
    <mergeCell ref="I673:I674"/>
    <mergeCell ref="G675:G676"/>
    <mergeCell ref="H675:H676"/>
    <mergeCell ref="I675:I676"/>
    <mergeCell ref="G662:G663"/>
    <mergeCell ref="H662:H663"/>
    <mergeCell ref="I662:I663"/>
    <mergeCell ref="J662:J663"/>
    <mergeCell ref="H666:H667"/>
    <mergeCell ref="I666:I667"/>
    <mergeCell ref="J666:J667"/>
    <mergeCell ref="H668:H669"/>
    <mergeCell ref="I668:I669"/>
    <mergeCell ref="J668:J669"/>
    <mergeCell ref="G610:G611"/>
    <mergeCell ref="H610:H611"/>
    <mergeCell ref="I610:I611"/>
    <mergeCell ref="G658:G659"/>
    <mergeCell ref="H658:H659"/>
    <mergeCell ref="I658:I659"/>
    <mergeCell ref="J658:J659"/>
    <mergeCell ref="G660:G661"/>
    <mergeCell ref="H660:H661"/>
    <mergeCell ref="I660:I661"/>
    <mergeCell ref="J626:J627"/>
    <mergeCell ref="H620:H621"/>
    <mergeCell ref="I620:I621"/>
    <mergeCell ref="J620:J621"/>
    <mergeCell ref="H622:H623"/>
    <mergeCell ref="I622:I623"/>
    <mergeCell ref="J622:J623"/>
    <mergeCell ref="H642:H643"/>
    <mergeCell ref="I642:I643"/>
    <mergeCell ref="J642:J643"/>
    <mergeCell ref="H636:H637"/>
    <mergeCell ref="I636:I637"/>
    <mergeCell ref="J636:J637"/>
    <mergeCell ref="H640:H641"/>
    <mergeCell ref="I640:I641"/>
    <mergeCell ref="J640:J641"/>
    <mergeCell ref="H632:H633"/>
    <mergeCell ref="I632:I633"/>
    <mergeCell ref="J632:J633"/>
    <mergeCell ref="H634:H635"/>
    <mergeCell ref="I634:I635"/>
    <mergeCell ref="J634:J635"/>
    <mergeCell ref="J594:J595"/>
    <mergeCell ref="H584:H585"/>
    <mergeCell ref="I584:I585"/>
    <mergeCell ref="J584:J585"/>
    <mergeCell ref="H586:H587"/>
    <mergeCell ref="I586:I587"/>
    <mergeCell ref="J586:J587"/>
    <mergeCell ref="H547:H548"/>
    <mergeCell ref="I547:I548"/>
    <mergeCell ref="J547:J548"/>
    <mergeCell ref="J614:J615"/>
    <mergeCell ref="H600:H601"/>
    <mergeCell ref="I600:I601"/>
    <mergeCell ref="J600:J601"/>
    <mergeCell ref="H602:H603"/>
    <mergeCell ref="I602:I603"/>
    <mergeCell ref="J602:J603"/>
    <mergeCell ref="H555:H556"/>
    <mergeCell ref="I555:I556"/>
    <mergeCell ref="J555:J556"/>
    <mergeCell ref="H557:H558"/>
    <mergeCell ref="I557:I558"/>
    <mergeCell ref="J557:J558"/>
    <mergeCell ref="H572:H573"/>
    <mergeCell ref="I572:I573"/>
    <mergeCell ref="J572:J573"/>
    <mergeCell ref="H551:H552"/>
    <mergeCell ref="I551:I552"/>
    <mergeCell ref="J568:J569"/>
    <mergeCell ref="H478:H479"/>
    <mergeCell ref="I478:I479"/>
    <mergeCell ref="J478:J479"/>
    <mergeCell ref="J527:J528"/>
    <mergeCell ref="H559:H561"/>
    <mergeCell ref="I559:I561"/>
    <mergeCell ref="J559:J561"/>
    <mergeCell ref="H537:H538"/>
    <mergeCell ref="I537:I538"/>
    <mergeCell ref="J537:J538"/>
    <mergeCell ref="H539:H540"/>
    <mergeCell ref="I539:I540"/>
    <mergeCell ref="J539:J540"/>
    <mergeCell ref="H533:H534"/>
    <mergeCell ref="I533:I534"/>
    <mergeCell ref="J533:J534"/>
    <mergeCell ref="H499:H500"/>
    <mergeCell ref="I499:I500"/>
    <mergeCell ref="J499:J500"/>
    <mergeCell ref="H521:H522"/>
    <mergeCell ref="I521:I522"/>
    <mergeCell ref="J521:J522"/>
    <mergeCell ref="H480:H481"/>
    <mergeCell ref="I480:I481"/>
    <mergeCell ref="J480:J481"/>
    <mergeCell ref="I488:I489"/>
    <mergeCell ref="J488:J489"/>
    <mergeCell ref="H517:H518"/>
    <mergeCell ref="I517:I518"/>
    <mergeCell ref="H511:H512"/>
    <mergeCell ref="I511:I512"/>
    <mergeCell ref="J511:J512"/>
    <mergeCell ref="J307:J308"/>
    <mergeCell ref="H287:H288"/>
    <mergeCell ref="I287:I288"/>
    <mergeCell ref="J287:J288"/>
    <mergeCell ref="H303:H304"/>
    <mergeCell ref="I303:I304"/>
    <mergeCell ref="J303:J304"/>
    <mergeCell ref="H321:H322"/>
    <mergeCell ref="I321:I322"/>
    <mergeCell ref="J321:J322"/>
    <mergeCell ref="H323:H324"/>
    <mergeCell ref="I323:I324"/>
    <mergeCell ref="J323:J324"/>
    <mergeCell ref="H317:H318"/>
    <mergeCell ref="I317:I318"/>
    <mergeCell ref="J317:J318"/>
    <mergeCell ref="H319:H320"/>
    <mergeCell ref="I319:I320"/>
    <mergeCell ref="J319:J320"/>
    <mergeCell ref="H313:H314"/>
    <mergeCell ref="I313:I314"/>
    <mergeCell ref="J313:J314"/>
    <mergeCell ref="H315:H316"/>
    <mergeCell ref="I315:I316"/>
    <mergeCell ref="J315:J316"/>
    <mergeCell ref="J227:J228"/>
    <mergeCell ref="H283:H284"/>
    <mergeCell ref="I283:I284"/>
    <mergeCell ref="J283:J284"/>
    <mergeCell ref="H279:H280"/>
    <mergeCell ref="I279:I280"/>
    <mergeCell ref="J279:J280"/>
    <mergeCell ref="H281:H282"/>
    <mergeCell ref="I281:I282"/>
    <mergeCell ref="J281:J282"/>
    <mergeCell ref="H275:H276"/>
    <mergeCell ref="I275:I276"/>
    <mergeCell ref="J275:J276"/>
    <mergeCell ref="H277:H278"/>
    <mergeCell ref="I277:I278"/>
    <mergeCell ref="J277:J278"/>
    <mergeCell ref="I231:I232"/>
    <mergeCell ref="J229:J230"/>
    <mergeCell ref="H263:H264"/>
    <mergeCell ref="I263:I264"/>
    <mergeCell ref="J263:J264"/>
    <mergeCell ref="H399:H400"/>
    <mergeCell ref="J171:J172"/>
    <mergeCell ref="H165:H166"/>
    <mergeCell ref="I165:I166"/>
    <mergeCell ref="J165:J166"/>
    <mergeCell ref="H167:H168"/>
    <mergeCell ref="I167:I168"/>
    <mergeCell ref="J167:J168"/>
    <mergeCell ref="H185:H186"/>
    <mergeCell ref="I185:I186"/>
    <mergeCell ref="J185:J186"/>
    <mergeCell ref="H187:H188"/>
    <mergeCell ref="I187:I188"/>
    <mergeCell ref="J187:J188"/>
    <mergeCell ref="H181:H182"/>
    <mergeCell ref="I181:I182"/>
    <mergeCell ref="J181:J182"/>
    <mergeCell ref="H183:H184"/>
    <mergeCell ref="I183:I184"/>
    <mergeCell ref="J183:J184"/>
    <mergeCell ref="H177:H178"/>
    <mergeCell ref="I177:I178"/>
    <mergeCell ref="J177:J178"/>
    <mergeCell ref="H179:H180"/>
    <mergeCell ref="I179:I180"/>
    <mergeCell ref="J179:J180"/>
    <mergeCell ref="J231:J232"/>
    <mergeCell ref="H225:H226"/>
    <mergeCell ref="I225:I226"/>
    <mergeCell ref="J225:J226"/>
    <mergeCell ref="H227:H228"/>
    <mergeCell ref="I227:I228"/>
    <mergeCell ref="J147:J148"/>
    <mergeCell ref="H127:H128"/>
    <mergeCell ref="I127:I128"/>
    <mergeCell ref="J127:J128"/>
    <mergeCell ref="H143:H144"/>
    <mergeCell ref="I143:I144"/>
    <mergeCell ref="J143:J144"/>
    <mergeCell ref="H161:H162"/>
    <mergeCell ref="I161:I162"/>
    <mergeCell ref="J161:J162"/>
    <mergeCell ref="H163:H164"/>
    <mergeCell ref="I163:I164"/>
    <mergeCell ref="J163:J164"/>
    <mergeCell ref="H157:H158"/>
    <mergeCell ref="I157:I158"/>
    <mergeCell ref="J157:J158"/>
    <mergeCell ref="H159:H160"/>
    <mergeCell ref="I159:I160"/>
    <mergeCell ref="J159:J160"/>
    <mergeCell ref="H153:H154"/>
    <mergeCell ref="I153:I154"/>
    <mergeCell ref="J153:J154"/>
    <mergeCell ref="H155:H156"/>
    <mergeCell ref="I155:I156"/>
    <mergeCell ref="J155:J156"/>
    <mergeCell ref="H133:H134"/>
    <mergeCell ref="I133:I134"/>
    <mergeCell ref="J133:J134"/>
    <mergeCell ref="H125:H126"/>
    <mergeCell ref="I125:I126"/>
    <mergeCell ref="J125:J126"/>
    <mergeCell ref="H119:H120"/>
    <mergeCell ref="I119:I120"/>
    <mergeCell ref="J119:J120"/>
    <mergeCell ref="H121:H122"/>
    <mergeCell ref="I121:I122"/>
    <mergeCell ref="J121:J122"/>
    <mergeCell ref="H115:H116"/>
    <mergeCell ref="I115:I116"/>
    <mergeCell ref="J115:J116"/>
    <mergeCell ref="H117:H118"/>
    <mergeCell ref="I117:I118"/>
    <mergeCell ref="J117:J118"/>
    <mergeCell ref="H103:H104"/>
    <mergeCell ref="I103:I104"/>
    <mergeCell ref="J103:J104"/>
    <mergeCell ref="I105:I106"/>
    <mergeCell ref="J105:J106"/>
    <mergeCell ref="H111:H112"/>
    <mergeCell ref="I111:I112"/>
    <mergeCell ref="J111:J112"/>
    <mergeCell ref="H105:H106"/>
    <mergeCell ref="H107:H108"/>
    <mergeCell ref="I107:I108"/>
    <mergeCell ref="J107:J108"/>
    <mergeCell ref="B860:B861"/>
    <mergeCell ref="H7:H8"/>
    <mergeCell ref="I7:I8"/>
    <mergeCell ref="B864:B865"/>
    <mergeCell ref="C864:C865"/>
    <mergeCell ref="D864:D865"/>
    <mergeCell ref="E864:E865"/>
    <mergeCell ref="J864:J865"/>
    <mergeCell ref="B862:B863"/>
    <mergeCell ref="C862:C863"/>
    <mergeCell ref="D862:D863"/>
    <mergeCell ref="E862:E863"/>
    <mergeCell ref="J862:J863"/>
    <mergeCell ref="K862:K863"/>
    <mergeCell ref="B856:B857"/>
    <mergeCell ref="C856:C857"/>
    <mergeCell ref="D856:D857"/>
    <mergeCell ref="E856:E857"/>
    <mergeCell ref="J856:J857"/>
    <mergeCell ref="K856:K857"/>
    <mergeCell ref="K852:K853"/>
    <mergeCell ref="B854:B855"/>
    <mergeCell ref="C854:C855"/>
    <mergeCell ref="D854:D855"/>
    <mergeCell ref="E854:E855"/>
    <mergeCell ref="J854:J855"/>
    <mergeCell ref="K854:K855"/>
    <mergeCell ref="B852:B853"/>
    <mergeCell ref="C852:C853"/>
    <mergeCell ref="D852:D853"/>
    <mergeCell ref="H691:H692"/>
    <mergeCell ref="I691:I692"/>
    <mergeCell ref="G687:G688"/>
    <mergeCell ref="H687:H688"/>
    <mergeCell ref="I687:I688"/>
    <mergeCell ref="G689:G690"/>
    <mergeCell ref="H689:H690"/>
    <mergeCell ref="I689:I690"/>
    <mergeCell ref="G691:G692"/>
    <mergeCell ref="J852:J853"/>
    <mergeCell ref="B850:B851"/>
    <mergeCell ref="C850:C851"/>
    <mergeCell ref="D850:D851"/>
    <mergeCell ref="E850:E851"/>
    <mergeCell ref="J850:J851"/>
    <mergeCell ref="K850:K851"/>
    <mergeCell ref="B848:B849"/>
    <mergeCell ref="C848:C849"/>
    <mergeCell ref="D848:D849"/>
    <mergeCell ref="E848:E849"/>
    <mergeCell ref="J848:J849"/>
    <mergeCell ref="K848:K849"/>
    <mergeCell ref="B846:B847"/>
    <mergeCell ref="C846:C847"/>
    <mergeCell ref="D846:D847"/>
    <mergeCell ref="E846:E847"/>
    <mergeCell ref="J846:J847"/>
    <mergeCell ref="K846:K847"/>
    <mergeCell ref="G848:G849"/>
    <mergeCell ref="H848:H849"/>
    <mergeCell ref="I848:I849"/>
    <mergeCell ref="E852:E853"/>
    <mergeCell ref="G693:G694"/>
    <mergeCell ref="H693:H694"/>
    <mergeCell ref="K681:K682"/>
    <mergeCell ref="B679:B680"/>
    <mergeCell ref="C679:C680"/>
    <mergeCell ref="D679:D680"/>
    <mergeCell ref="E679:E680"/>
    <mergeCell ref="J679:J680"/>
    <mergeCell ref="G685:G686"/>
    <mergeCell ref="H685:H686"/>
    <mergeCell ref="I685:I686"/>
    <mergeCell ref="G681:G682"/>
    <mergeCell ref="H681:H682"/>
    <mergeCell ref="I681:I682"/>
    <mergeCell ref="G683:G684"/>
    <mergeCell ref="H683:H684"/>
    <mergeCell ref="B691:B692"/>
    <mergeCell ref="C691:C692"/>
    <mergeCell ref="D691:D692"/>
    <mergeCell ref="E691:E692"/>
    <mergeCell ref="J691:J692"/>
    <mergeCell ref="K691:K692"/>
    <mergeCell ref="K687:K688"/>
    <mergeCell ref="B689:B690"/>
    <mergeCell ref="C689:C690"/>
    <mergeCell ref="D689:D690"/>
    <mergeCell ref="E689:E690"/>
    <mergeCell ref="J689:J690"/>
    <mergeCell ref="K689:K690"/>
    <mergeCell ref="B687:B688"/>
    <mergeCell ref="C687:C688"/>
    <mergeCell ref="D687:D688"/>
    <mergeCell ref="E687:E688"/>
    <mergeCell ref="J687:J688"/>
    <mergeCell ref="J677:J678"/>
    <mergeCell ref="K677:K678"/>
    <mergeCell ref="B675:B676"/>
    <mergeCell ref="C675:C676"/>
    <mergeCell ref="D675:D676"/>
    <mergeCell ref="E675:E676"/>
    <mergeCell ref="J675:J676"/>
    <mergeCell ref="K675:K676"/>
    <mergeCell ref="B673:B674"/>
    <mergeCell ref="C673:C674"/>
    <mergeCell ref="D673:D674"/>
    <mergeCell ref="E673:E674"/>
    <mergeCell ref="J673:J674"/>
    <mergeCell ref="K673:K674"/>
    <mergeCell ref="B685:B686"/>
    <mergeCell ref="C685:C686"/>
    <mergeCell ref="D685:D686"/>
    <mergeCell ref="E685:E686"/>
    <mergeCell ref="J685:J686"/>
    <mergeCell ref="K685:K686"/>
    <mergeCell ref="B683:B684"/>
    <mergeCell ref="C683:C684"/>
    <mergeCell ref="D683:D684"/>
    <mergeCell ref="E683:E684"/>
    <mergeCell ref="J683:J684"/>
    <mergeCell ref="K683:K684"/>
    <mergeCell ref="K679:K680"/>
    <mergeCell ref="B681:B682"/>
    <mergeCell ref="C681:C682"/>
    <mergeCell ref="D681:D682"/>
    <mergeCell ref="E681:E682"/>
    <mergeCell ref="J681:J682"/>
    <mergeCell ref="B610:B611"/>
    <mergeCell ref="C610:C611"/>
    <mergeCell ref="D610:D611"/>
    <mergeCell ref="E610:E611"/>
    <mergeCell ref="J610:J611"/>
    <mergeCell ref="K610:K611"/>
    <mergeCell ref="K660:K661"/>
    <mergeCell ref="B662:B663"/>
    <mergeCell ref="C662:C663"/>
    <mergeCell ref="D662:D663"/>
    <mergeCell ref="E662:E663"/>
    <mergeCell ref="K662:K663"/>
    <mergeCell ref="B660:B661"/>
    <mergeCell ref="C660:C661"/>
    <mergeCell ref="D660:D661"/>
    <mergeCell ref="E660:E661"/>
    <mergeCell ref="B658:B659"/>
    <mergeCell ref="C658:C659"/>
    <mergeCell ref="D658:D659"/>
    <mergeCell ref="E658:E659"/>
    <mergeCell ref="K658:K659"/>
    <mergeCell ref="J660:J661"/>
    <mergeCell ref="F610:F611"/>
    <mergeCell ref="B656:B657"/>
    <mergeCell ref="C656:C657"/>
    <mergeCell ref="D656:D657"/>
    <mergeCell ref="E656:E657"/>
    <mergeCell ref="K656:K657"/>
    <mergeCell ref="K652:K653"/>
    <mergeCell ref="B654:B655"/>
    <mergeCell ref="C654:C655"/>
    <mergeCell ref="D654:D655"/>
    <mergeCell ref="E654:E655"/>
    <mergeCell ref="K654:K655"/>
    <mergeCell ref="B652:B653"/>
    <mergeCell ref="C652:C653"/>
    <mergeCell ref="D652:D653"/>
    <mergeCell ref="E652:E653"/>
    <mergeCell ref="B650:B651"/>
    <mergeCell ref="C650:C651"/>
    <mergeCell ref="D650:D651"/>
    <mergeCell ref="E650:E651"/>
    <mergeCell ref="K650:K651"/>
    <mergeCell ref="G654:G655"/>
    <mergeCell ref="H654:H655"/>
    <mergeCell ref="I654:I655"/>
    <mergeCell ref="J654:J655"/>
    <mergeCell ref="G656:G657"/>
    <mergeCell ref="H656:H657"/>
    <mergeCell ref="I656:I657"/>
    <mergeCell ref="J656:J657"/>
    <mergeCell ref="G650:G651"/>
    <mergeCell ref="H650:H651"/>
    <mergeCell ref="I650:I651"/>
    <mergeCell ref="J650:J651"/>
    <mergeCell ref="B592:B593"/>
    <mergeCell ref="C592:C593"/>
    <mergeCell ref="D592:D593"/>
    <mergeCell ref="E592:E593"/>
    <mergeCell ref="G592:G593"/>
    <mergeCell ref="K592:K593"/>
    <mergeCell ref="H608:H609"/>
    <mergeCell ref="I608:I609"/>
    <mergeCell ref="J608:J609"/>
    <mergeCell ref="H592:H593"/>
    <mergeCell ref="I592:I593"/>
    <mergeCell ref="J592:J593"/>
    <mergeCell ref="B648:B649"/>
    <mergeCell ref="C648:C649"/>
    <mergeCell ref="D648:D649"/>
    <mergeCell ref="E648:E649"/>
    <mergeCell ref="K648:K649"/>
    <mergeCell ref="B646:B647"/>
    <mergeCell ref="C646:C647"/>
    <mergeCell ref="D646:D647"/>
    <mergeCell ref="E646:E647"/>
    <mergeCell ref="K646:K647"/>
    <mergeCell ref="F608:F609"/>
    <mergeCell ref="F592:F593"/>
    <mergeCell ref="F646:F647"/>
    <mergeCell ref="F648:F649"/>
    <mergeCell ref="B608:B609"/>
    <mergeCell ref="C608:C609"/>
    <mergeCell ref="D608:D609"/>
    <mergeCell ref="E608:E609"/>
    <mergeCell ref="G608:G609"/>
    <mergeCell ref="G606:G607"/>
    <mergeCell ref="K606:K607"/>
    <mergeCell ref="B644:B645"/>
    <mergeCell ref="C644:C645"/>
    <mergeCell ref="D644:D645"/>
    <mergeCell ref="E644:E645"/>
    <mergeCell ref="G644:G645"/>
    <mergeCell ref="K644:K645"/>
    <mergeCell ref="H606:H607"/>
    <mergeCell ref="I606:I607"/>
    <mergeCell ref="J606:J607"/>
    <mergeCell ref="H644:H645"/>
    <mergeCell ref="I644:I645"/>
    <mergeCell ref="J644:J645"/>
    <mergeCell ref="K608:K609"/>
    <mergeCell ref="B642:B643"/>
    <mergeCell ref="C642:C643"/>
    <mergeCell ref="D642:D643"/>
    <mergeCell ref="E642:E643"/>
    <mergeCell ref="G642:G643"/>
    <mergeCell ref="K642:K643"/>
    <mergeCell ref="K636:K637"/>
    <mergeCell ref="B640:B641"/>
    <mergeCell ref="C640:C641"/>
    <mergeCell ref="D640:D641"/>
    <mergeCell ref="E640:E641"/>
    <mergeCell ref="G640:G641"/>
    <mergeCell ref="K640:K641"/>
    <mergeCell ref="K634:K635"/>
    <mergeCell ref="B636:B637"/>
    <mergeCell ref="C636:C637"/>
    <mergeCell ref="D636:D637"/>
    <mergeCell ref="E636:E637"/>
    <mergeCell ref="G636:G637"/>
    <mergeCell ref="G632:G633"/>
    <mergeCell ref="K632:K633"/>
    <mergeCell ref="B634:B635"/>
    <mergeCell ref="C634:C635"/>
    <mergeCell ref="D634:D635"/>
    <mergeCell ref="E634:E635"/>
    <mergeCell ref="G634:G635"/>
    <mergeCell ref="B630:B631"/>
    <mergeCell ref="C630:C631"/>
    <mergeCell ref="D630:D631"/>
    <mergeCell ref="G630:G631"/>
    <mergeCell ref="K630:K631"/>
    <mergeCell ref="K626:K627"/>
    <mergeCell ref="B628:B629"/>
    <mergeCell ref="C628:C629"/>
    <mergeCell ref="D628:D629"/>
    <mergeCell ref="E628:E629"/>
    <mergeCell ref="G628:G629"/>
    <mergeCell ref="K628:K629"/>
    <mergeCell ref="B626:B627"/>
    <mergeCell ref="C626:C627"/>
    <mergeCell ref="D626:D627"/>
    <mergeCell ref="E626:E627"/>
    <mergeCell ref="G626:G627"/>
    <mergeCell ref="H628:H629"/>
    <mergeCell ref="I628:I629"/>
    <mergeCell ref="J628:J629"/>
    <mergeCell ref="H630:H631"/>
    <mergeCell ref="I630:I631"/>
    <mergeCell ref="J630:J631"/>
    <mergeCell ref="H626:H627"/>
    <mergeCell ref="I626:I627"/>
    <mergeCell ref="B624:B625"/>
    <mergeCell ref="C624:C625"/>
    <mergeCell ref="D624:D625"/>
    <mergeCell ref="E624:E625"/>
    <mergeCell ref="G624:G625"/>
    <mergeCell ref="K624:K625"/>
    <mergeCell ref="B622:B623"/>
    <mergeCell ref="C622:C623"/>
    <mergeCell ref="D622:D623"/>
    <mergeCell ref="E622:E623"/>
    <mergeCell ref="G622:G623"/>
    <mergeCell ref="K622:K623"/>
    <mergeCell ref="K618:K619"/>
    <mergeCell ref="B620:B621"/>
    <mergeCell ref="C620:C621"/>
    <mergeCell ref="D620:D621"/>
    <mergeCell ref="E620:E621"/>
    <mergeCell ref="G620:G621"/>
    <mergeCell ref="K620:K621"/>
    <mergeCell ref="B618:B619"/>
    <mergeCell ref="C618:C619"/>
    <mergeCell ref="D618:D619"/>
    <mergeCell ref="E618:E619"/>
    <mergeCell ref="G618:G619"/>
    <mergeCell ref="H624:H625"/>
    <mergeCell ref="I624:I625"/>
    <mergeCell ref="J624:J625"/>
    <mergeCell ref="H618:H619"/>
    <mergeCell ref="I618:I619"/>
    <mergeCell ref="J618:J619"/>
    <mergeCell ref="F622:F623"/>
    <mergeCell ref="B616:B617"/>
    <mergeCell ref="C616:C617"/>
    <mergeCell ref="D616:D617"/>
    <mergeCell ref="E616:E617"/>
    <mergeCell ref="G616:G617"/>
    <mergeCell ref="K616:K617"/>
    <mergeCell ref="B614:B615"/>
    <mergeCell ref="C614:C615"/>
    <mergeCell ref="D614:D615"/>
    <mergeCell ref="E614:E615"/>
    <mergeCell ref="G614:G615"/>
    <mergeCell ref="K614:K615"/>
    <mergeCell ref="K602:K603"/>
    <mergeCell ref="B604:B605"/>
    <mergeCell ref="C604:C605"/>
    <mergeCell ref="D604:D605"/>
    <mergeCell ref="E604:E605"/>
    <mergeCell ref="G604:G605"/>
    <mergeCell ref="K604:K605"/>
    <mergeCell ref="B602:B603"/>
    <mergeCell ref="C602:C603"/>
    <mergeCell ref="D602:D603"/>
    <mergeCell ref="E602:E603"/>
    <mergeCell ref="G602:G603"/>
    <mergeCell ref="H616:H617"/>
    <mergeCell ref="I616:I617"/>
    <mergeCell ref="J616:J617"/>
    <mergeCell ref="H604:H605"/>
    <mergeCell ref="I604:I605"/>
    <mergeCell ref="J604:J605"/>
    <mergeCell ref="H614:H615"/>
    <mergeCell ref="I614:I615"/>
    <mergeCell ref="B600:B601"/>
    <mergeCell ref="C600:C601"/>
    <mergeCell ref="D600:D601"/>
    <mergeCell ref="E600:E601"/>
    <mergeCell ref="G600:G601"/>
    <mergeCell ref="K600:K601"/>
    <mergeCell ref="B598:B599"/>
    <mergeCell ref="C598:C599"/>
    <mergeCell ref="D598:D599"/>
    <mergeCell ref="E598:E599"/>
    <mergeCell ref="G598:G599"/>
    <mergeCell ref="K598:K599"/>
    <mergeCell ref="K594:K595"/>
    <mergeCell ref="B596:B597"/>
    <mergeCell ref="C596:C597"/>
    <mergeCell ref="D596:D597"/>
    <mergeCell ref="E596:E597"/>
    <mergeCell ref="G596:G597"/>
    <mergeCell ref="K596:K597"/>
    <mergeCell ref="B594:B595"/>
    <mergeCell ref="C594:C595"/>
    <mergeCell ref="D594:D595"/>
    <mergeCell ref="E594:E595"/>
    <mergeCell ref="G594:G595"/>
    <mergeCell ref="H596:H597"/>
    <mergeCell ref="I596:I597"/>
    <mergeCell ref="J596:J597"/>
    <mergeCell ref="H598:H599"/>
    <mergeCell ref="I598:I599"/>
    <mergeCell ref="J598:J599"/>
    <mergeCell ref="H594:H595"/>
    <mergeCell ref="I594:I595"/>
    <mergeCell ref="B588:B589"/>
    <mergeCell ref="C588:C589"/>
    <mergeCell ref="D588:D589"/>
    <mergeCell ref="E588:E589"/>
    <mergeCell ref="G588:G589"/>
    <mergeCell ref="K588:K589"/>
    <mergeCell ref="B586:B587"/>
    <mergeCell ref="C586:C587"/>
    <mergeCell ref="D586:D587"/>
    <mergeCell ref="E586:E587"/>
    <mergeCell ref="G586:G587"/>
    <mergeCell ref="K586:K587"/>
    <mergeCell ref="K582:K583"/>
    <mergeCell ref="B584:B585"/>
    <mergeCell ref="C584:C585"/>
    <mergeCell ref="D584:D585"/>
    <mergeCell ref="E584:E585"/>
    <mergeCell ref="G584:G585"/>
    <mergeCell ref="K584:K585"/>
    <mergeCell ref="B582:B583"/>
    <mergeCell ref="C582:C583"/>
    <mergeCell ref="D582:D583"/>
    <mergeCell ref="E582:E583"/>
    <mergeCell ref="G582:G583"/>
    <mergeCell ref="H582:H583"/>
    <mergeCell ref="I582:I583"/>
    <mergeCell ref="J582:J583"/>
    <mergeCell ref="H588:H589"/>
    <mergeCell ref="I588:I589"/>
    <mergeCell ref="J588:J589"/>
    <mergeCell ref="B580:B581"/>
    <mergeCell ref="C580:C581"/>
    <mergeCell ref="D580:D581"/>
    <mergeCell ref="E580:E581"/>
    <mergeCell ref="G580:G581"/>
    <mergeCell ref="K580:K581"/>
    <mergeCell ref="B576:B577"/>
    <mergeCell ref="C576:C577"/>
    <mergeCell ref="D576:D577"/>
    <mergeCell ref="E576:E577"/>
    <mergeCell ref="G576:G577"/>
    <mergeCell ref="K576:K577"/>
    <mergeCell ref="K574:K575"/>
    <mergeCell ref="B837:B838"/>
    <mergeCell ref="C837:C838"/>
    <mergeCell ref="D837:D838"/>
    <mergeCell ref="E837:E838"/>
    <mergeCell ref="G837:G838"/>
    <mergeCell ref="K837:K838"/>
    <mergeCell ref="H580:H581"/>
    <mergeCell ref="I580:I581"/>
    <mergeCell ref="J580:J581"/>
    <mergeCell ref="H837:H838"/>
    <mergeCell ref="I837:I838"/>
    <mergeCell ref="J837:J838"/>
    <mergeCell ref="H576:H577"/>
    <mergeCell ref="I576:I577"/>
    <mergeCell ref="J576:J577"/>
    <mergeCell ref="H574:H575"/>
    <mergeCell ref="I574:I575"/>
    <mergeCell ref="J574:J575"/>
    <mergeCell ref="B574:B575"/>
    <mergeCell ref="C559:C561"/>
    <mergeCell ref="D559:D561"/>
    <mergeCell ref="E559:E561"/>
    <mergeCell ref="G559:G561"/>
    <mergeCell ref="H570:H571"/>
    <mergeCell ref="I570:I571"/>
    <mergeCell ref="J570:J571"/>
    <mergeCell ref="B562:B563"/>
    <mergeCell ref="C562:C563"/>
    <mergeCell ref="D562:D563"/>
    <mergeCell ref="E562:E563"/>
    <mergeCell ref="G562:G563"/>
    <mergeCell ref="H562:H563"/>
    <mergeCell ref="I562:I563"/>
    <mergeCell ref="J562:J563"/>
    <mergeCell ref="K562:K563"/>
    <mergeCell ref="B543:B544"/>
    <mergeCell ref="C543:C544"/>
    <mergeCell ref="D543:D544"/>
    <mergeCell ref="C545:C546"/>
    <mergeCell ref="D545:D546"/>
    <mergeCell ref="E545:E546"/>
    <mergeCell ref="G545:G546"/>
    <mergeCell ref="H545:H546"/>
    <mergeCell ref="I545:I546"/>
    <mergeCell ref="J551:J552"/>
    <mergeCell ref="F568:F569"/>
    <mergeCell ref="F564:F565"/>
    <mergeCell ref="F566:F567"/>
    <mergeCell ref="F555:F556"/>
    <mergeCell ref="F557:F558"/>
    <mergeCell ref="F570:F571"/>
    <mergeCell ref="D541:D542"/>
    <mergeCell ref="E541:E542"/>
    <mergeCell ref="G541:G542"/>
    <mergeCell ref="K541:K542"/>
    <mergeCell ref="B539:B540"/>
    <mergeCell ref="C539:C540"/>
    <mergeCell ref="D539:D540"/>
    <mergeCell ref="E539:E540"/>
    <mergeCell ref="G539:G540"/>
    <mergeCell ref="K539:K540"/>
    <mergeCell ref="K531:K532"/>
    <mergeCell ref="B537:B538"/>
    <mergeCell ref="C537:C538"/>
    <mergeCell ref="D537:D538"/>
    <mergeCell ref="E537:E538"/>
    <mergeCell ref="G537:G538"/>
    <mergeCell ref="K537:K538"/>
    <mergeCell ref="B531:B532"/>
    <mergeCell ref="C531:C532"/>
    <mergeCell ref="D531:D532"/>
    <mergeCell ref="E531:E532"/>
    <mergeCell ref="G531:G532"/>
    <mergeCell ref="H541:H542"/>
    <mergeCell ref="I541:I542"/>
    <mergeCell ref="J541:J542"/>
    <mergeCell ref="H531:H532"/>
    <mergeCell ref="I531:I532"/>
    <mergeCell ref="J531:J532"/>
    <mergeCell ref="B533:B534"/>
    <mergeCell ref="C533:C534"/>
    <mergeCell ref="F533:F534"/>
    <mergeCell ref="F531:F532"/>
    <mergeCell ref="D533:D534"/>
    <mergeCell ref="E533:E534"/>
    <mergeCell ref="G533:G534"/>
    <mergeCell ref="K533:K534"/>
    <mergeCell ref="B566:B567"/>
    <mergeCell ref="C566:C567"/>
    <mergeCell ref="D566:D567"/>
    <mergeCell ref="E566:E567"/>
    <mergeCell ref="G566:G567"/>
    <mergeCell ref="K566:K567"/>
    <mergeCell ref="K568:K569"/>
    <mergeCell ref="B564:B565"/>
    <mergeCell ref="C564:C565"/>
    <mergeCell ref="D564:D565"/>
    <mergeCell ref="E564:E565"/>
    <mergeCell ref="G564:G565"/>
    <mergeCell ref="K564:K565"/>
    <mergeCell ref="B568:B569"/>
    <mergeCell ref="C568:C569"/>
    <mergeCell ref="D568:D569"/>
    <mergeCell ref="E568:E569"/>
    <mergeCell ref="G568:G569"/>
    <mergeCell ref="H564:H565"/>
    <mergeCell ref="I564:I565"/>
    <mergeCell ref="J564:J565"/>
    <mergeCell ref="H566:H567"/>
    <mergeCell ref="I566:I567"/>
    <mergeCell ref="J566:J567"/>
    <mergeCell ref="H568:H569"/>
    <mergeCell ref="I568:I569"/>
    <mergeCell ref="B541:B542"/>
    <mergeCell ref="C541:C542"/>
    <mergeCell ref="K529:K530"/>
    <mergeCell ref="B519:B520"/>
    <mergeCell ref="C519:C520"/>
    <mergeCell ref="D519:D520"/>
    <mergeCell ref="E519:E520"/>
    <mergeCell ref="G519:G520"/>
    <mergeCell ref="K519:K520"/>
    <mergeCell ref="K513:K514"/>
    <mergeCell ref="B517:B518"/>
    <mergeCell ref="C517:C518"/>
    <mergeCell ref="D517:D518"/>
    <mergeCell ref="E517:E518"/>
    <mergeCell ref="G517:G518"/>
    <mergeCell ref="K517:K518"/>
    <mergeCell ref="H513:H514"/>
    <mergeCell ref="I513:I514"/>
    <mergeCell ref="J513:J514"/>
    <mergeCell ref="H529:H530"/>
    <mergeCell ref="I529:I530"/>
    <mergeCell ref="J529:J530"/>
    <mergeCell ref="B527:B528"/>
    <mergeCell ref="C527:C528"/>
    <mergeCell ref="D527:D528"/>
    <mergeCell ref="E527:E528"/>
    <mergeCell ref="G527:G528"/>
    <mergeCell ref="H527:H528"/>
    <mergeCell ref="I527:I528"/>
    <mergeCell ref="J517:J518"/>
    <mergeCell ref="H519:H520"/>
    <mergeCell ref="I519:I520"/>
    <mergeCell ref="J519:J520"/>
    <mergeCell ref="F525:F526"/>
    <mergeCell ref="I507:I508"/>
    <mergeCell ref="J507:J508"/>
    <mergeCell ref="H509:H510"/>
    <mergeCell ref="I509:I510"/>
    <mergeCell ref="J509:J510"/>
    <mergeCell ref="F507:F508"/>
    <mergeCell ref="F509:F510"/>
    <mergeCell ref="F511:F512"/>
    <mergeCell ref="B529:B530"/>
    <mergeCell ref="C529:C530"/>
    <mergeCell ref="D529:D530"/>
    <mergeCell ref="E529:E530"/>
    <mergeCell ref="G529:G530"/>
    <mergeCell ref="F527:F528"/>
    <mergeCell ref="F521:F522"/>
    <mergeCell ref="F523:F524"/>
    <mergeCell ref="F529:F530"/>
    <mergeCell ref="H525:H526"/>
    <mergeCell ref="I525:I526"/>
    <mergeCell ref="J525:J526"/>
    <mergeCell ref="D482:D483"/>
    <mergeCell ref="E482:E483"/>
    <mergeCell ref="G482:G483"/>
    <mergeCell ref="E505:E506"/>
    <mergeCell ref="G505:G506"/>
    <mergeCell ref="K505:K506"/>
    <mergeCell ref="K501:K502"/>
    <mergeCell ref="B503:B504"/>
    <mergeCell ref="C503:C504"/>
    <mergeCell ref="D503:D504"/>
    <mergeCell ref="E503:E504"/>
    <mergeCell ref="G503:G504"/>
    <mergeCell ref="K503:K504"/>
    <mergeCell ref="B501:B502"/>
    <mergeCell ref="C501:C502"/>
    <mergeCell ref="D501:D502"/>
    <mergeCell ref="E501:E502"/>
    <mergeCell ref="G501:G502"/>
    <mergeCell ref="H501:H502"/>
    <mergeCell ref="I501:I502"/>
    <mergeCell ref="J501:J502"/>
    <mergeCell ref="F495:F496"/>
    <mergeCell ref="F497:F498"/>
    <mergeCell ref="F501:F502"/>
    <mergeCell ref="F503:F504"/>
    <mergeCell ref="F505:F506"/>
    <mergeCell ref="C490:C492"/>
    <mergeCell ref="D490:D492"/>
    <mergeCell ref="E490:E492"/>
    <mergeCell ref="K484:K485"/>
    <mergeCell ref="B486:B487"/>
    <mergeCell ref="C486:C487"/>
    <mergeCell ref="D486:D487"/>
    <mergeCell ref="E486:E487"/>
    <mergeCell ref="G486:G487"/>
    <mergeCell ref="G476:G477"/>
    <mergeCell ref="K476:K477"/>
    <mergeCell ref="B484:B485"/>
    <mergeCell ref="C484:C485"/>
    <mergeCell ref="D484:D485"/>
    <mergeCell ref="E484:E485"/>
    <mergeCell ref="G484:G485"/>
    <mergeCell ref="B474:B475"/>
    <mergeCell ref="C474:C475"/>
    <mergeCell ref="D474:D475"/>
    <mergeCell ref="E474:E475"/>
    <mergeCell ref="G474:G475"/>
    <mergeCell ref="K474:K475"/>
    <mergeCell ref="H484:H485"/>
    <mergeCell ref="I484:I485"/>
    <mergeCell ref="J484:J485"/>
    <mergeCell ref="H474:H475"/>
    <mergeCell ref="I474:I475"/>
    <mergeCell ref="J474:J475"/>
    <mergeCell ref="H476:H477"/>
    <mergeCell ref="I476:I477"/>
    <mergeCell ref="J476:J477"/>
    <mergeCell ref="K486:K487"/>
    <mergeCell ref="H486:H487"/>
    <mergeCell ref="K480:K481"/>
    <mergeCell ref="B482:B483"/>
    <mergeCell ref="I486:I487"/>
    <mergeCell ref="J486:J487"/>
    <mergeCell ref="K478:K479"/>
    <mergeCell ref="C466:C467"/>
    <mergeCell ref="K462:K463"/>
    <mergeCell ref="B409:B410"/>
    <mergeCell ref="E409:E410"/>
    <mergeCell ref="G409:G410"/>
    <mergeCell ref="H409:H410"/>
    <mergeCell ref="I409:I410"/>
    <mergeCell ref="J409:J410"/>
    <mergeCell ref="G437:G438"/>
    <mergeCell ref="C431:C432"/>
    <mergeCell ref="D431:D432"/>
    <mergeCell ref="E431:E432"/>
    <mergeCell ref="G431:G432"/>
    <mergeCell ref="H431:H432"/>
    <mergeCell ref="I431:I432"/>
    <mergeCell ref="J431:J432"/>
    <mergeCell ref="H437:H438"/>
    <mergeCell ref="I437:I438"/>
    <mergeCell ref="J437:J438"/>
    <mergeCell ref="K437:K438"/>
    <mergeCell ref="B462:B463"/>
    <mergeCell ref="C462:C463"/>
    <mergeCell ref="D462:D463"/>
    <mergeCell ref="I460:I461"/>
    <mergeCell ref="J460:J461"/>
    <mergeCell ref="J427:J428"/>
    <mergeCell ref="H460:H461"/>
    <mergeCell ref="F443:F445"/>
    <mergeCell ref="F446:F447"/>
    <mergeCell ref="F448:F449"/>
    <mergeCell ref="F450:F451"/>
    <mergeCell ref="C425:C426"/>
    <mergeCell ref="C397:C398"/>
    <mergeCell ref="D397:D398"/>
    <mergeCell ref="E397:E398"/>
    <mergeCell ref="G397:G398"/>
    <mergeCell ref="H397:H398"/>
    <mergeCell ref="I397:I398"/>
    <mergeCell ref="J397:J398"/>
    <mergeCell ref="I399:I400"/>
    <mergeCell ref="J399:J400"/>
    <mergeCell ref="H401:H402"/>
    <mergeCell ref="I401:I402"/>
    <mergeCell ref="J401:J402"/>
    <mergeCell ref="E456:E457"/>
    <mergeCell ref="G456:G457"/>
    <mergeCell ref="C433:C434"/>
    <mergeCell ref="D433:D434"/>
    <mergeCell ref="E433:E434"/>
    <mergeCell ref="G433:G434"/>
    <mergeCell ref="H433:H434"/>
    <mergeCell ref="I433:I434"/>
    <mergeCell ref="J433:J434"/>
    <mergeCell ref="H454:H455"/>
    <mergeCell ref="I454:I455"/>
    <mergeCell ref="J454:J455"/>
    <mergeCell ref="H456:H457"/>
    <mergeCell ref="I456:I457"/>
    <mergeCell ref="J456:J457"/>
    <mergeCell ref="H403:H404"/>
    <mergeCell ref="I403:I404"/>
    <mergeCell ref="J403:J404"/>
    <mergeCell ref="H427:H428"/>
    <mergeCell ref="I427:I428"/>
    <mergeCell ref="K331:K332"/>
    <mergeCell ref="B333:B334"/>
    <mergeCell ref="C333:C334"/>
    <mergeCell ref="D333:D334"/>
    <mergeCell ref="E333:E334"/>
    <mergeCell ref="G333:G334"/>
    <mergeCell ref="K333:K334"/>
    <mergeCell ref="B331:B332"/>
    <mergeCell ref="C331:C332"/>
    <mergeCell ref="D331:D332"/>
    <mergeCell ref="E331:E332"/>
    <mergeCell ref="G331:G332"/>
    <mergeCell ref="B329:B330"/>
    <mergeCell ref="C329:C330"/>
    <mergeCell ref="D329:D330"/>
    <mergeCell ref="E329:E330"/>
    <mergeCell ref="G329:G330"/>
    <mergeCell ref="K329:K330"/>
    <mergeCell ref="H333:H334"/>
    <mergeCell ref="I333:I334"/>
    <mergeCell ref="J333:J334"/>
    <mergeCell ref="H329:H330"/>
    <mergeCell ref="I329:I330"/>
    <mergeCell ref="J329:J330"/>
    <mergeCell ref="H331:H332"/>
    <mergeCell ref="I331:I332"/>
    <mergeCell ref="J331:J332"/>
    <mergeCell ref="F333:F334"/>
    <mergeCell ref="B327:B328"/>
    <mergeCell ref="C327:C328"/>
    <mergeCell ref="D327:D328"/>
    <mergeCell ref="E327:E328"/>
    <mergeCell ref="G327:G328"/>
    <mergeCell ref="K327:K328"/>
    <mergeCell ref="K323:K324"/>
    <mergeCell ref="B325:B326"/>
    <mergeCell ref="C325:C326"/>
    <mergeCell ref="D325:D326"/>
    <mergeCell ref="E325:E326"/>
    <mergeCell ref="G325:G326"/>
    <mergeCell ref="K325:K326"/>
    <mergeCell ref="B323:B324"/>
    <mergeCell ref="C323:C324"/>
    <mergeCell ref="D323:D324"/>
    <mergeCell ref="E323:E324"/>
    <mergeCell ref="G323:G324"/>
    <mergeCell ref="H325:H326"/>
    <mergeCell ref="I325:I326"/>
    <mergeCell ref="J325:J326"/>
    <mergeCell ref="H327:H328"/>
    <mergeCell ref="I327:I328"/>
    <mergeCell ref="J327:J328"/>
    <mergeCell ref="B321:B322"/>
    <mergeCell ref="C321:C322"/>
    <mergeCell ref="D321:D322"/>
    <mergeCell ref="E321:E322"/>
    <mergeCell ref="G321:G322"/>
    <mergeCell ref="K321:K322"/>
    <mergeCell ref="B319:B320"/>
    <mergeCell ref="C319:C320"/>
    <mergeCell ref="D319:D320"/>
    <mergeCell ref="E319:E320"/>
    <mergeCell ref="G319:G320"/>
    <mergeCell ref="K319:K320"/>
    <mergeCell ref="K315:K316"/>
    <mergeCell ref="B317:B318"/>
    <mergeCell ref="C317:C318"/>
    <mergeCell ref="D317:D318"/>
    <mergeCell ref="E317:E318"/>
    <mergeCell ref="G317:G318"/>
    <mergeCell ref="K317:K318"/>
    <mergeCell ref="B315:B316"/>
    <mergeCell ref="C315:C316"/>
    <mergeCell ref="D315:D316"/>
    <mergeCell ref="E315:E316"/>
    <mergeCell ref="G315:G316"/>
    <mergeCell ref="B313:B314"/>
    <mergeCell ref="C313:C314"/>
    <mergeCell ref="D313:D314"/>
    <mergeCell ref="E313:E314"/>
    <mergeCell ref="G313:G314"/>
    <mergeCell ref="K313:K314"/>
    <mergeCell ref="B311:B312"/>
    <mergeCell ref="C311:C312"/>
    <mergeCell ref="D311:D312"/>
    <mergeCell ref="E311:E312"/>
    <mergeCell ref="G311:G312"/>
    <mergeCell ref="K311:K312"/>
    <mergeCell ref="K307:K308"/>
    <mergeCell ref="B309:B310"/>
    <mergeCell ref="C309:C310"/>
    <mergeCell ref="D309:D310"/>
    <mergeCell ref="E309:E310"/>
    <mergeCell ref="G309:G310"/>
    <mergeCell ref="K309:K310"/>
    <mergeCell ref="B307:B308"/>
    <mergeCell ref="C307:C308"/>
    <mergeCell ref="D307:D308"/>
    <mergeCell ref="E307:E308"/>
    <mergeCell ref="G307:G308"/>
    <mergeCell ref="H309:H310"/>
    <mergeCell ref="I309:I310"/>
    <mergeCell ref="J309:J310"/>
    <mergeCell ref="H311:H312"/>
    <mergeCell ref="I311:I312"/>
    <mergeCell ref="J311:J312"/>
    <mergeCell ref="H307:H308"/>
    <mergeCell ref="I307:I308"/>
    <mergeCell ref="B305:B306"/>
    <mergeCell ref="C305:C306"/>
    <mergeCell ref="D305:D306"/>
    <mergeCell ref="E305:E306"/>
    <mergeCell ref="G305:G306"/>
    <mergeCell ref="K305:K306"/>
    <mergeCell ref="B303:B304"/>
    <mergeCell ref="C303:C304"/>
    <mergeCell ref="D303:D304"/>
    <mergeCell ref="E303:E304"/>
    <mergeCell ref="G303:G304"/>
    <mergeCell ref="K303:K304"/>
    <mergeCell ref="K285:K286"/>
    <mergeCell ref="B287:B288"/>
    <mergeCell ref="C287:C288"/>
    <mergeCell ref="D287:D288"/>
    <mergeCell ref="E287:E288"/>
    <mergeCell ref="G287:G288"/>
    <mergeCell ref="K287:K288"/>
    <mergeCell ref="B285:B286"/>
    <mergeCell ref="C285:C286"/>
    <mergeCell ref="D285:D286"/>
    <mergeCell ref="E285:E286"/>
    <mergeCell ref="G285:G286"/>
    <mergeCell ref="H305:H306"/>
    <mergeCell ref="I305:I306"/>
    <mergeCell ref="J305:J306"/>
    <mergeCell ref="H285:H286"/>
    <mergeCell ref="I285:I286"/>
    <mergeCell ref="J285:J286"/>
    <mergeCell ref="B289:B290"/>
    <mergeCell ref="C289:C290"/>
    <mergeCell ref="B237:B238"/>
    <mergeCell ref="B283:B284"/>
    <mergeCell ref="C283:C284"/>
    <mergeCell ref="D283:D284"/>
    <mergeCell ref="E283:E284"/>
    <mergeCell ref="G283:G284"/>
    <mergeCell ref="K283:K284"/>
    <mergeCell ref="B281:B282"/>
    <mergeCell ref="C281:C282"/>
    <mergeCell ref="D281:D282"/>
    <mergeCell ref="E281:E282"/>
    <mergeCell ref="G281:G282"/>
    <mergeCell ref="K281:K282"/>
    <mergeCell ref="K277:K278"/>
    <mergeCell ref="B279:B280"/>
    <mergeCell ref="C279:C280"/>
    <mergeCell ref="D279:D280"/>
    <mergeCell ref="E279:E280"/>
    <mergeCell ref="G279:G280"/>
    <mergeCell ref="K279:K280"/>
    <mergeCell ref="B277:B278"/>
    <mergeCell ref="C277:C278"/>
    <mergeCell ref="D277:D278"/>
    <mergeCell ref="E277:E278"/>
    <mergeCell ref="G277:G278"/>
    <mergeCell ref="I241:I242"/>
    <mergeCell ref="J241:J242"/>
    <mergeCell ref="K241:K242"/>
    <mergeCell ref="B243:B244"/>
    <mergeCell ref="C243:C244"/>
    <mergeCell ref="D243:D244"/>
    <mergeCell ref="E243:E244"/>
    <mergeCell ref="E235:E236"/>
    <mergeCell ref="G235:G236"/>
    <mergeCell ref="K235:K236"/>
    <mergeCell ref="K231:K232"/>
    <mergeCell ref="B233:B234"/>
    <mergeCell ref="C233:C234"/>
    <mergeCell ref="D233:D234"/>
    <mergeCell ref="E233:E234"/>
    <mergeCell ref="G233:G234"/>
    <mergeCell ref="K233:K234"/>
    <mergeCell ref="B231:B232"/>
    <mergeCell ref="C231:C232"/>
    <mergeCell ref="D231:D232"/>
    <mergeCell ref="E231:E232"/>
    <mergeCell ref="G231:G232"/>
    <mergeCell ref="H233:H234"/>
    <mergeCell ref="I233:I234"/>
    <mergeCell ref="J233:J234"/>
    <mergeCell ref="H235:H236"/>
    <mergeCell ref="I235:I236"/>
    <mergeCell ref="J235:J236"/>
    <mergeCell ref="H231:H232"/>
    <mergeCell ref="B229:B230"/>
    <mergeCell ref="C229:C230"/>
    <mergeCell ref="D229:D230"/>
    <mergeCell ref="E229:E230"/>
    <mergeCell ref="G229:G230"/>
    <mergeCell ref="K229:K230"/>
    <mergeCell ref="B227:B228"/>
    <mergeCell ref="C227:C228"/>
    <mergeCell ref="D227:D228"/>
    <mergeCell ref="E227:E228"/>
    <mergeCell ref="G227:G228"/>
    <mergeCell ref="K227:K228"/>
    <mergeCell ref="J839:J840"/>
    <mergeCell ref="K839:K840"/>
    <mergeCell ref="B612:B613"/>
    <mergeCell ref="C612:C613"/>
    <mergeCell ref="D612:D613"/>
    <mergeCell ref="E612:E613"/>
    <mergeCell ref="G612:G613"/>
    <mergeCell ref="H612:H613"/>
    <mergeCell ref="I612:I613"/>
    <mergeCell ref="J612:J613"/>
    <mergeCell ref="K612:K613"/>
    <mergeCell ref="B275:B276"/>
    <mergeCell ref="C275:C276"/>
    <mergeCell ref="D275:D276"/>
    <mergeCell ref="E275:E276"/>
    <mergeCell ref="G275:G276"/>
    <mergeCell ref="K275:K276"/>
    <mergeCell ref="B235:B236"/>
    <mergeCell ref="C235:C236"/>
    <mergeCell ref="D235:D236"/>
    <mergeCell ref="B225:B226"/>
    <mergeCell ref="C225:C226"/>
    <mergeCell ref="D225:D226"/>
    <mergeCell ref="E225:E226"/>
    <mergeCell ref="G225:G226"/>
    <mergeCell ref="K225:K226"/>
    <mergeCell ref="B668:B669"/>
    <mergeCell ref="C668:C669"/>
    <mergeCell ref="D668:D669"/>
    <mergeCell ref="E668:E669"/>
    <mergeCell ref="G668:G669"/>
    <mergeCell ref="H229:H230"/>
    <mergeCell ref="I229:I230"/>
    <mergeCell ref="B193:B194"/>
    <mergeCell ref="C193:C194"/>
    <mergeCell ref="D193:D194"/>
    <mergeCell ref="E193:E194"/>
    <mergeCell ref="G193:G194"/>
    <mergeCell ref="K193:K194"/>
    <mergeCell ref="H193:H194"/>
    <mergeCell ref="I193:I194"/>
    <mergeCell ref="J193:J194"/>
    <mergeCell ref="J425:J426"/>
    <mergeCell ref="K425:K426"/>
    <mergeCell ref="D423:D424"/>
    <mergeCell ref="E423:E424"/>
    <mergeCell ref="G423:G424"/>
    <mergeCell ref="H423:H424"/>
    <mergeCell ref="I423:I424"/>
    <mergeCell ref="J423:J424"/>
    <mergeCell ref="K423:K424"/>
    <mergeCell ref="B425:B426"/>
    <mergeCell ref="B839:B840"/>
    <mergeCell ref="C839:C840"/>
    <mergeCell ref="D839:D840"/>
    <mergeCell ref="E839:E840"/>
    <mergeCell ref="G839:G840"/>
    <mergeCell ref="H839:H840"/>
    <mergeCell ref="I839:I840"/>
    <mergeCell ref="B666:B667"/>
    <mergeCell ref="B191:B192"/>
    <mergeCell ref="C191:C192"/>
    <mergeCell ref="D191:D192"/>
    <mergeCell ref="E191:E192"/>
    <mergeCell ref="G191:G192"/>
    <mergeCell ref="K191:K192"/>
    <mergeCell ref="K187:K188"/>
    <mergeCell ref="B189:B190"/>
    <mergeCell ref="C189:C190"/>
    <mergeCell ref="D189:D190"/>
    <mergeCell ref="E189:E190"/>
    <mergeCell ref="G189:G190"/>
    <mergeCell ref="K189:K190"/>
    <mergeCell ref="B187:B188"/>
    <mergeCell ref="C187:C188"/>
    <mergeCell ref="D187:D188"/>
    <mergeCell ref="E187:E188"/>
    <mergeCell ref="G187:G188"/>
    <mergeCell ref="H189:H190"/>
    <mergeCell ref="I189:I190"/>
    <mergeCell ref="J189:J190"/>
    <mergeCell ref="H191:H192"/>
    <mergeCell ref="I191:I192"/>
    <mergeCell ref="J191:J192"/>
    <mergeCell ref="B185:B186"/>
    <mergeCell ref="C185:C186"/>
    <mergeCell ref="D185:D186"/>
    <mergeCell ref="E185:E186"/>
    <mergeCell ref="G185:G186"/>
    <mergeCell ref="K185:K186"/>
    <mergeCell ref="B183:B184"/>
    <mergeCell ref="C183:C184"/>
    <mergeCell ref="D183:D184"/>
    <mergeCell ref="E183:E184"/>
    <mergeCell ref="G183:G184"/>
    <mergeCell ref="K183:K184"/>
    <mergeCell ref="K179:K180"/>
    <mergeCell ref="B181:B182"/>
    <mergeCell ref="C181:C182"/>
    <mergeCell ref="D181:D182"/>
    <mergeCell ref="E181:E182"/>
    <mergeCell ref="G181:G182"/>
    <mergeCell ref="K181:K182"/>
    <mergeCell ref="B179:B180"/>
    <mergeCell ref="C179:C180"/>
    <mergeCell ref="D179:D180"/>
    <mergeCell ref="E179:E180"/>
    <mergeCell ref="G179:G180"/>
    <mergeCell ref="B177:B178"/>
    <mergeCell ref="C177:C178"/>
    <mergeCell ref="D177:D178"/>
    <mergeCell ref="E177:E178"/>
    <mergeCell ref="G177:G178"/>
    <mergeCell ref="K177:K178"/>
    <mergeCell ref="B175:B176"/>
    <mergeCell ref="C175:C176"/>
    <mergeCell ref="D175:D176"/>
    <mergeCell ref="E175:E176"/>
    <mergeCell ref="G175:G176"/>
    <mergeCell ref="K175:K176"/>
    <mergeCell ref="K171:K172"/>
    <mergeCell ref="B173:B174"/>
    <mergeCell ref="C173:C174"/>
    <mergeCell ref="D173:D174"/>
    <mergeCell ref="E173:E174"/>
    <mergeCell ref="G173:G174"/>
    <mergeCell ref="K173:K174"/>
    <mergeCell ref="B171:B172"/>
    <mergeCell ref="C171:C172"/>
    <mergeCell ref="D171:D172"/>
    <mergeCell ref="E171:E172"/>
    <mergeCell ref="G171:G172"/>
    <mergeCell ref="H173:H174"/>
    <mergeCell ref="I173:I174"/>
    <mergeCell ref="J173:J174"/>
    <mergeCell ref="H175:H176"/>
    <mergeCell ref="I175:I176"/>
    <mergeCell ref="J175:J176"/>
    <mergeCell ref="H171:H172"/>
    <mergeCell ref="I171:I172"/>
    <mergeCell ref="B169:B170"/>
    <mergeCell ref="C169:C170"/>
    <mergeCell ref="D169:D170"/>
    <mergeCell ref="E169:E170"/>
    <mergeCell ref="G169:G170"/>
    <mergeCell ref="K169:K170"/>
    <mergeCell ref="B167:B168"/>
    <mergeCell ref="C167:C168"/>
    <mergeCell ref="D167:D168"/>
    <mergeCell ref="E167:E168"/>
    <mergeCell ref="G167:G168"/>
    <mergeCell ref="K167:K168"/>
    <mergeCell ref="K163:K164"/>
    <mergeCell ref="B165:B166"/>
    <mergeCell ref="C165:C166"/>
    <mergeCell ref="D165:D166"/>
    <mergeCell ref="E165:E166"/>
    <mergeCell ref="G165:G166"/>
    <mergeCell ref="K165:K166"/>
    <mergeCell ref="B163:B164"/>
    <mergeCell ref="C163:C164"/>
    <mergeCell ref="D163:D164"/>
    <mergeCell ref="E163:E164"/>
    <mergeCell ref="G163:G164"/>
    <mergeCell ref="H169:H170"/>
    <mergeCell ref="I169:I170"/>
    <mergeCell ref="J169:J170"/>
    <mergeCell ref="F169:F170"/>
    <mergeCell ref="B161:B162"/>
    <mergeCell ref="C161:C162"/>
    <mergeCell ref="D161:D162"/>
    <mergeCell ref="E161:E162"/>
    <mergeCell ref="G161:G162"/>
    <mergeCell ref="K161:K162"/>
    <mergeCell ref="B159:B160"/>
    <mergeCell ref="C159:C160"/>
    <mergeCell ref="D159:D160"/>
    <mergeCell ref="E159:E160"/>
    <mergeCell ref="G159:G160"/>
    <mergeCell ref="K159:K160"/>
    <mergeCell ref="K155:K156"/>
    <mergeCell ref="B157:B158"/>
    <mergeCell ref="C157:C158"/>
    <mergeCell ref="D157:D158"/>
    <mergeCell ref="E157:E158"/>
    <mergeCell ref="G157:G158"/>
    <mergeCell ref="K157:K158"/>
    <mergeCell ref="B155:B156"/>
    <mergeCell ref="C155:C156"/>
    <mergeCell ref="D155:D156"/>
    <mergeCell ref="E155:E156"/>
    <mergeCell ref="G155:G156"/>
    <mergeCell ref="B153:B154"/>
    <mergeCell ref="C153:C154"/>
    <mergeCell ref="D153:D154"/>
    <mergeCell ref="E153:E154"/>
    <mergeCell ref="G153:G154"/>
    <mergeCell ref="K153:K154"/>
    <mergeCell ref="B151:B152"/>
    <mergeCell ref="C151:C152"/>
    <mergeCell ref="D151:D152"/>
    <mergeCell ref="E151:E152"/>
    <mergeCell ref="G151:G152"/>
    <mergeCell ref="K151:K152"/>
    <mergeCell ref="K147:K148"/>
    <mergeCell ref="B149:B150"/>
    <mergeCell ref="C149:C150"/>
    <mergeCell ref="D149:D150"/>
    <mergeCell ref="E149:E150"/>
    <mergeCell ref="G149:G150"/>
    <mergeCell ref="K149:K150"/>
    <mergeCell ref="B147:B148"/>
    <mergeCell ref="C147:C148"/>
    <mergeCell ref="D147:D148"/>
    <mergeCell ref="E147:E148"/>
    <mergeCell ref="G147:G148"/>
    <mergeCell ref="H149:H150"/>
    <mergeCell ref="I149:I150"/>
    <mergeCell ref="J149:J150"/>
    <mergeCell ref="H151:H152"/>
    <mergeCell ref="I151:I152"/>
    <mergeCell ref="J151:J152"/>
    <mergeCell ref="H147:H148"/>
    <mergeCell ref="I147:I148"/>
    <mergeCell ref="B145:B146"/>
    <mergeCell ref="C145:C146"/>
    <mergeCell ref="D145:D146"/>
    <mergeCell ref="E145:E146"/>
    <mergeCell ref="G145:G146"/>
    <mergeCell ref="K145:K146"/>
    <mergeCell ref="B143:B144"/>
    <mergeCell ref="C143:C144"/>
    <mergeCell ref="D143:D144"/>
    <mergeCell ref="E143:E144"/>
    <mergeCell ref="G143:G144"/>
    <mergeCell ref="K143:K144"/>
    <mergeCell ref="K125:K126"/>
    <mergeCell ref="B127:B128"/>
    <mergeCell ref="C127:C128"/>
    <mergeCell ref="D127:D128"/>
    <mergeCell ref="E127:E128"/>
    <mergeCell ref="G127:G128"/>
    <mergeCell ref="K127:K128"/>
    <mergeCell ref="B125:B126"/>
    <mergeCell ref="C125:C126"/>
    <mergeCell ref="D125:D126"/>
    <mergeCell ref="E125:E126"/>
    <mergeCell ref="G125:G126"/>
    <mergeCell ref="H145:H146"/>
    <mergeCell ref="I145:I146"/>
    <mergeCell ref="J145:J146"/>
    <mergeCell ref="K133:K134"/>
    <mergeCell ref="B135:B136"/>
    <mergeCell ref="C135:C136"/>
    <mergeCell ref="D135:D136"/>
    <mergeCell ref="E135:E136"/>
    <mergeCell ref="K123:K124"/>
    <mergeCell ref="B121:B122"/>
    <mergeCell ref="C121:C122"/>
    <mergeCell ref="D121:D122"/>
    <mergeCell ref="E121:E122"/>
    <mergeCell ref="G121:G122"/>
    <mergeCell ref="K121:K122"/>
    <mergeCell ref="K117:K118"/>
    <mergeCell ref="B119:B120"/>
    <mergeCell ref="C119:C120"/>
    <mergeCell ref="D119:D120"/>
    <mergeCell ref="E119:E120"/>
    <mergeCell ref="G119:G120"/>
    <mergeCell ref="K119:K120"/>
    <mergeCell ref="B117:B118"/>
    <mergeCell ref="C117:C118"/>
    <mergeCell ref="D117:D118"/>
    <mergeCell ref="E117:E118"/>
    <mergeCell ref="G117:G118"/>
    <mergeCell ref="H123:H124"/>
    <mergeCell ref="I123:I124"/>
    <mergeCell ref="J123:J124"/>
    <mergeCell ref="F117:F118"/>
    <mergeCell ref="F119:F120"/>
    <mergeCell ref="F121:F122"/>
    <mergeCell ref="F123:F124"/>
    <mergeCell ref="B123:B124"/>
    <mergeCell ref="C123:C124"/>
    <mergeCell ref="D123:D124"/>
    <mergeCell ref="E123:E124"/>
    <mergeCell ref="G123:G124"/>
    <mergeCell ref="B103:B104"/>
    <mergeCell ref="C103:C104"/>
    <mergeCell ref="D103:D104"/>
    <mergeCell ref="E103:E104"/>
    <mergeCell ref="G103:G104"/>
    <mergeCell ref="E111:E112"/>
    <mergeCell ref="G111:G112"/>
    <mergeCell ref="F111:F112"/>
    <mergeCell ref="F113:F114"/>
    <mergeCell ref="F115:F116"/>
    <mergeCell ref="B113:B114"/>
    <mergeCell ref="C113:C114"/>
    <mergeCell ref="D113:D114"/>
    <mergeCell ref="E113:E114"/>
    <mergeCell ref="G113:G114"/>
    <mergeCell ref="B105:B106"/>
    <mergeCell ref="C105:C106"/>
    <mergeCell ref="D105:D106"/>
    <mergeCell ref="E105:E106"/>
    <mergeCell ref="G105:G106"/>
    <mergeCell ref="B107:B108"/>
    <mergeCell ref="C107:C108"/>
    <mergeCell ref="D107:D108"/>
    <mergeCell ref="E107:E108"/>
    <mergeCell ref="G107:G108"/>
    <mergeCell ref="B858:B859"/>
    <mergeCell ref="C858:C859"/>
    <mergeCell ref="D858:D859"/>
    <mergeCell ref="E858:E859"/>
    <mergeCell ref="B25:B26"/>
    <mergeCell ref="C25:C26"/>
    <mergeCell ref="D25:D26"/>
    <mergeCell ref="E25:E26"/>
    <mergeCell ref="G25:G26"/>
    <mergeCell ref="K25:K26"/>
    <mergeCell ref="K21:K22"/>
    <mergeCell ref="B23:B24"/>
    <mergeCell ref="C23:C24"/>
    <mergeCell ref="D23:D24"/>
    <mergeCell ref="E23:E24"/>
    <mergeCell ref="G23:G24"/>
    <mergeCell ref="K23:K24"/>
    <mergeCell ref="H21:H22"/>
    <mergeCell ref="I21:I22"/>
    <mergeCell ref="J21:J22"/>
    <mergeCell ref="H91:H92"/>
    <mergeCell ref="I91:I92"/>
    <mergeCell ref="J91:J92"/>
    <mergeCell ref="B27:B28"/>
    <mergeCell ref="C27:C28"/>
    <mergeCell ref="D27:D28"/>
    <mergeCell ref="E27:E28"/>
    <mergeCell ref="G27:G28"/>
    <mergeCell ref="H27:H28"/>
    <mergeCell ref="I27:I28"/>
    <mergeCell ref="H23:H24"/>
    <mergeCell ref="I23:I24"/>
    <mergeCell ref="J23:J24"/>
    <mergeCell ref="H25:H26"/>
    <mergeCell ref="I25:I26"/>
    <mergeCell ref="J25:J26"/>
    <mergeCell ref="K19:K20"/>
    <mergeCell ref="B21:B22"/>
    <mergeCell ref="C21:C22"/>
    <mergeCell ref="D21:D22"/>
    <mergeCell ref="E21:E22"/>
    <mergeCell ref="G21:G22"/>
    <mergeCell ref="G17:G18"/>
    <mergeCell ref="K17:K18"/>
    <mergeCell ref="B19:B20"/>
    <mergeCell ref="C19:C20"/>
    <mergeCell ref="D19:D20"/>
    <mergeCell ref="E19:E20"/>
    <mergeCell ref="G19:G20"/>
    <mergeCell ref="B15:B16"/>
    <mergeCell ref="C15:C16"/>
    <mergeCell ref="D15:D16"/>
    <mergeCell ref="E15:E16"/>
    <mergeCell ref="G15:G16"/>
    <mergeCell ref="K15:K16"/>
    <mergeCell ref="H19:H20"/>
    <mergeCell ref="I19:I20"/>
    <mergeCell ref="J19:J20"/>
    <mergeCell ref="H15:H16"/>
    <mergeCell ref="I15:I16"/>
    <mergeCell ref="J15:J16"/>
    <mergeCell ref="H17:H18"/>
    <mergeCell ref="I17:I18"/>
    <mergeCell ref="J17:J18"/>
    <mergeCell ref="C7:C8"/>
    <mergeCell ref="B13:B14"/>
    <mergeCell ref="C13:C14"/>
    <mergeCell ref="D13:D14"/>
    <mergeCell ref="E13:E14"/>
    <mergeCell ref="G13:G14"/>
    <mergeCell ref="K13:K14"/>
    <mergeCell ref="K9:K10"/>
    <mergeCell ref="B11:B12"/>
    <mergeCell ref="C11:C12"/>
    <mergeCell ref="D11:D12"/>
    <mergeCell ref="E11:E12"/>
    <mergeCell ref="G11:G12"/>
    <mergeCell ref="K11:K12"/>
    <mergeCell ref="B9:B10"/>
    <mergeCell ref="C9:C10"/>
    <mergeCell ref="D9:D10"/>
    <mergeCell ref="E9:E10"/>
    <mergeCell ref="G9:G10"/>
    <mergeCell ref="H9:H10"/>
    <mergeCell ref="I9:I10"/>
    <mergeCell ref="J9:J10"/>
    <mergeCell ref="H11:H12"/>
    <mergeCell ref="I11:I12"/>
    <mergeCell ref="J11:J12"/>
    <mergeCell ref="H13:H14"/>
    <mergeCell ref="I13:I14"/>
    <mergeCell ref="J13:J14"/>
    <mergeCell ref="D7:D8"/>
    <mergeCell ref="F7:F8"/>
    <mergeCell ref="F9:F10"/>
    <mergeCell ref="F11:F12"/>
    <mergeCell ref="A3:E3"/>
    <mergeCell ref="E7:E8"/>
    <mergeCell ref="G7:G8"/>
    <mergeCell ref="B6:E6"/>
    <mergeCell ref="B5:E5"/>
    <mergeCell ref="F13:F14"/>
    <mergeCell ref="K7:K8"/>
    <mergeCell ref="J7:J8"/>
    <mergeCell ref="K864:K865"/>
    <mergeCell ref="B606:B607"/>
    <mergeCell ref="C606:C607"/>
    <mergeCell ref="D606:D607"/>
    <mergeCell ref="E606:E607"/>
    <mergeCell ref="B632:B633"/>
    <mergeCell ref="C632:C633"/>
    <mergeCell ref="D632:D633"/>
    <mergeCell ref="E632:E633"/>
    <mergeCell ref="B509:B510"/>
    <mergeCell ref="C509:C510"/>
    <mergeCell ref="D509:D510"/>
    <mergeCell ref="E509:E510"/>
    <mergeCell ref="B476:B477"/>
    <mergeCell ref="C476:C477"/>
    <mergeCell ref="D476:D477"/>
    <mergeCell ref="E476:E477"/>
    <mergeCell ref="C454:C455"/>
    <mergeCell ref="D454:D455"/>
    <mergeCell ref="E454:E455"/>
    <mergeCell ref="G454:G455"/>
    <mergeCell ref="C427:C428"/>
    <mergeCell ref="B17:B18"/>
    <mergeCell ref="C17:C18"/>
    <mergeCell ref="D17:D18"/>
    <mergeCell ref="E17:E18"/>
    <mergeCell ref="B7:B8"/>
    <mergeCell ref="K670:K671"/>
    <mergeCell ref="B423:B424"/>
    <mergeCell ref="C423:C424"/>
    <mergeCell ref="D425:D426"/>
    <mergeCell ref="E425:E426"/>
    <mergeCell ref="G425:G426"/>
    <mergeCell ref="H425:H426"/>
    <mergeCell ref="I425:I426"/>
    <mergeCell ref="K668:K669"/>
    <mergeCell ref="C666:C667"/>
    <mergeCell ref="D666:D667"/>
    <mergeCell ref="E666:E667"/>
    <mergeCell ref="G666:G667"/>
    <mergeCell ref="K666:K667"/>
    <mergeCell ref="C860:C861"/>
    <mergeCell ref="D860:D861"/>
    <mergeCell ref="E860:E861"/>
    <mergeCell ref="G860:G861"/>
    <mergeCell ref="H860:H861"/>
    <mergeCell ref="I860:I861"/>
    <mergeCell ref="J860:J861"/>
    <mergeCell ref="K860:K861"/>
    <mergeCell ref="H443:H445"/>
    <mergeCell ref="I443:I445"/>
    <mergeCell ref="J443:J445"/>
    <mergeCell ref="E693:E694"/>
    <mergeCell ref="I693:I694"/>
    <mergeCell ref="J693:J694"/>
    <mergeCell ref="K458:K459"/>
    <mergeCell ref="K454:K455"/>
    <mergeCell ref="K431:K432"/>
    <mergeCell ref="I441:I442"/>
    <mergeCell ref="J441:J442"/>
    <mergeCell ref="K456:K457"/>
    <mergeCell ref="K446:K447"/>
    <mergeCell ref="B443:B445"/>
    <mergeCell ref="C443:C445"/>
    <mergeCell ref="D443:D445"/>
    <mergeCell ref="E443:E445"/>
    <mergeCell ref="G443:G445"/>
    <mergeCell ref="D670:D671"/>
    <mergeCell ref="E670:E671"/>
    <mergeCell ref="G670:G671"/>
    <mergeCell ref="H670:H671"/>
    <mergeCell ref="I670:I671"/>
    <mergeCell ref="H446:H447"/>
    <mergeCell ref="I446:I447"/>
    <mergeCell ref="J446:J447"/>
    <mergeCell ref="H448:H449"/>
    <mergeCell ref="I448:I449"/>
    <mergeCell ref="J448:J449"/>
    <mergeCell ref="B448:B449"/>
    <mergeCell ref="C448:C449"/>
    <mergeCell ref="D448:D449"/>
    <mergeCell ref="E448:E449"/>
    <mergeCell ref="G448:G449"/>
    <mergeCell ref="G446:G447"/>
    <mergeCell ref="G464:G465"/>
    <mergeCell ref="H464:H465"/>
    <mergeCell ref="I464:I465"/>
    <mergeCell ref="J464:J465"/>
    <mergeCell ref="D470:D471"/>
    <mergeCell ref="E470:E471"/>
    <mergeCell ref="G470:G471"/>
    <mergeCell ref="G490:G492"/>
    <mergeCell ref="B488:B489"/>
    <mergeCell ref="H462:H463"/>
    <mergeCell ref="K464:K465"/>
    <mergeCell ref="H470:H471"/>
    <mergeCell ref="I470:I471"/>
    <mergeCell ref="J470:J471"/>
    <mergeCell ref="B466:B467"/>
    <mergeCell ref="B670:B671"/>
    <mergeCell ref="C670:C671"/>
    <mergeCell ref="B446:B447"/>
    <mergeCell ref="C446:C447"/>
    <mergeCell ref="D446:D447"/>
    <mergeCell ref="E446:E447"/>
    <mergeCell ref="J670:J671"/>
    <mergeCell ref="E472:E473"/>
    <mergeCell ref="G472:G473"/>
    <mergeCell ref="B551:B552"/>
    <mergeCell ref="C551:C552"/>
    <mergeCell ref="D551:D552"/>
    <mergeCell ref="E551:E552"/>
    <mergeCell ref="G551:G552"/>
    <mergeCell ref="B490:B492"/>
    <mergeCell ref="D555:D556"/>
    <mergeCell ref="J472:J473"/>
    <mergeCell ref="B470:B471"/>
    <mergeCell ref="B458:B459"/>
    <mergeCell ref="C458:C459"/>
    <mergeCell ref="D458:D459"/>
    <mergeCell ref="E458:E459"/>
    <mergeCell ref="G458:G459"/>
    <mergeCell ref="B456:B457"/>
    <mergeCell ref="C456:C457"/>
    <mergeCell ref="D456:D457"/>
    <mergeCell ref="C470:C471"/>
    <mergeCell ref="E357:E358"/>
    <mergeCell ref="G357:G358"/>
    <mergeCell ref="H357:H358"/>
    <mergeCell ref="I357:I358"/>
    <mergeCell ref="J357:J358"/>
    <mergeCell ref="K357:K358"/>
    <mergeCell ref="K693:K694"/>
    <mergeCell ref="B677:B678"/>
    <mergeCell ref="C677:C678"/>
    <mergeCell ref="D677:D678"/>
    <mergeCell ref="E677:E678"/>
    <mergeCell ref="B335:B336"/>
    <mergeCell ref="C335:C336"/>
    <mergeCell ref="D335:D336"/>
    <mergeCell ref="E335:E336"/>
    <mergeCell ref="G335:G336"/>
    <mergeCell ref="H335:H336"/>
    <mergeCell ref="I335:I336"/>
    <mergeCell ref="J335:J336"/>
    <mergeCell ref="K335:K336"/>
    <mergeCell ref="B337:B338"/>
    <mergeCell ref="C337:C338"/>
    <mergeCell ref="D337:D338"/>
    <mergeCell ref="E337:E338"/>
    <mergeCell ref="G337:G338"/>
    <mergeCell ref="H337:H338"/>
    <mergeCell ref="I337:I338"/>
    <mergeCell ref="J337:J338"/>
    <mergeCell ref="K337:K338"/>
    <mergeCell ref="B693:B694"/>
    <mergeCell ref="C693:C694"/>
    <mergeCell ref="D693:D694"/>
    <mergeCell ref="B339:B340"/>
    <mergeCell ref="C339:C340"/>
    <mergeCell ref="D339:D340"/>
    <mergeCell ref="E339:E340"/>
    <mergeCell ref="G339:G340"/>
    <mergeCell ref="H339:H340"/>
    <mergeCell ref="I339:I340"/>
    <mergeCell ref="J339:J340"/>
    <mergeCell ref="K339:K340"/>
    <mergeCell ref="B341:B342"/>
    <mergeCell ref="C341:C342"/>
    <mergeCell ref="D341:D342"/>
    <mergeCell ref="E341:E342"/>
    <mergeCell ref="G341:G342"/>
    <mergeCell ref="H341:H342"/>
    <mergeCell ref="I341:I342"/>
    <mergeCell ref="J341:J342"/>
    <mergeCell ref="K341:K342"/>
    <mergeCell ref="B343:B344"/>
    <mergeCell ref="C343:C344"/>
    <mergeCell ref="D343:D344"/>
    <mergeCell ref="E343:E344"/>
    <mergeCell ref="G343:G344"/>
    <mergeCell ref="H343:H344"/>
    <mergeCell ref="I343:I344"/>
    <mergeCell ref="J343:J344"/>
    <mergeCell ref="K343:K344"/>
    <mergeCell ref="B345:B346"/>
    <mergeCell ref="C345:C346"/>
    <mergeCell ref="D345:D346"/>
    <mergeCell ref="E345:E346"/>
    <mergeCell ref="G345:G346"/>
    <mergeCell ref="H345:H346"/>
    <mergeCell ref="I345:I346"/>
    <mergeCell ref="J345:J346"/>
    <mergeCell ref="K345:K346"/>
    <mergeCell ref="B347:B348"/>
    <mergeCell ref="C347:C348"/>
    <mergeCell ref="D347:D348"/>
    <mergeCell ref="E347:E348"/>
    <mergeCell ref="G347:G348"/>
    <mergeCell ref="H347:H348"/>
    <mergeCell ref="I347:I348"/>
    <mergeCell ref="J347:J348"/>
    <mergeCell ref="K347:K348"/>
    <mergeCell ref="B349:B350"/>
    <mergeCell ref="C349:C350"/>
    <mergeCell ref="D349:D350"/>
    <mergeCell ref="E361:E362"/>
    <mergeCell ref="G349:G350"/>
    <mergeCell ref="H349:H350"/>
    <mergeCell ref="I349:I350"/>
    <mergeCell ref="J349:J350"/>
    <mergeCell ref="K349:K350"/>
    <mergeCell ref="E349:E350"/>
    <mergeCell ref="K353:K354"/>
    <mergeCell ref="B355:B356"/>
    <mergeCell ref="C355:C356"/>
    <mergeCell ref="D355:D356"/>
    <mergeCell ref="E355:E356"/>
    <mergeCell ref="G355:G356"/>
    <mergeCell ref="H355:H356"/>
    <mergeCell ref="I355:I356"/>
    <mergeCell ref="J355:J356"/>
    <mergeCell ref="K355:K356"/>
    <mergeCell ref="B357:B358"/>
    <mergeCell ref="C357:C358"/>
    <mergeCell ref="D357:D358"/>
    <mergeCell ref="B351:B352"/>
    <mergeCell ref="C351:C352"/>
    <mergeCell ref="D351:D352"/>
    <mergeCell ref="E351:E352"/>
    <mergeCell ref="G351:G352"/>
    <mergeCell ref="H351:H352"/>
    <mergeCell ref="I351:I352"/>
    <mergeCell ref="J351:J352"/>
    <mergeCell ref="K351:K352"/>
    <mergeCell ref="B353:B354"/>
    <mergeCell ref="C353:C354"/>
    <mergeCell ref="D353:D354"/>
    <mergeCell ref="E353:E354"/>
    <mergeCell ref="G353:G354"/>
    <mergeCell ref="H353:H354"/>
    <mergeCell ref="I353:I354"/>
    <mergeCell ref="J353:J354"/>
    <mergeCell ref="B359:B360"/>
    <mergeCell ref="C359:C360"/>
    <mergeCell ref="D359:D360"/>
    <mergeCell ref="E359:E360"/>
    <mergeCell ref="G359:G360"/>
    <mergeCell ref="H359:H360"/>
    <mergeCell ref="I359:I360"/>
    <mergeCell ref="J359:J360"/>
    <mergeCell ref="K359:K360"/>
    <mergeCell ref="B361:B362"/>
    <mergeCell ref="C361:C362"/>
    <mergeCell ref="D361:D362"/>
    <mergeCell ref="G361:G362"/>
    <mergeCell ref="H361:H362"/>
    <mergeCell ref="I361:I362"/>
    <mergeCell ref="J361:J362"/>
    <mergeCell ref="K361:K362"/>
    <mergeCell ref="B363:B364"/>
    <mergeCell ref="C363:C364"/>
    <mergeCell ref="D363:D364"/>
    <mergeCell ref="E363:E364"/>
    <mergeCell ref="G363:G364"/>
    <mergeCell ref="H363:H364"/>
    <mergeCell ref="I363:I364"/>
    <mergeCell ref="J363:J364"/>
    <mergeCell ref="K363:K364"/>
    <mergeCell ref="B365:B366"/>
    <mergeCell ref="C365:C366"/>
    <mergeCell ref="D365:D366"/>
    <mergeCell ref="E365:E366"/>
    <mergeCell ref="G365:G366"/>
    <mergeCell ref="H365:H366"/>
    <mergeCell ref="I365:I366"/>
    <mergeCell ref="J365:J366"/>
    <mergeCell ref="K365:K366"/>
    <mergeCell ref="B367:B368"/>
    <mergeCell ref="C367:C368"/>
    <mergeCell ref="D367:D368"/>
    <mergeCell ref="E367:E368"/>
    <mergeCell ref="G367:G368"/>
    <mergeCell ref="H367:H368"/>
    <mergeCell ref="I367:I368"/>
    <mergeCell ref="J367:J368"/>
    <mergeCell ref="K367:K368"/>
    <mergeCell ref="B369:B370"/>
    <mergeCell ref="C369:C370"/>
    <mergeCell ref="D369:D370"/>
    <mergeCell ref="E369:E370"/>
    <mergeCell ref="G369:G370"/>
    <mergeCell ref="H369:H370"/>
    <mergeCell ref="I369:I370"/>
    <mergeCell ref="J369:J370"/>
    <mergeCell ref="K369:K370"/>
    <mergeCell ref="F369:F370"/>
    <mergeCell ref="F367:F368"/>
    <mergeCell ref="B371:B372"/>
    <mergeCell ref="C371:C372"/>
    <mergeCell ref="D371:D372"/>
    <mergeCell ref="E371:E372"/>
    <mergeCell ref="G371:G372"/>
    <mergeCell ref="H371:H372"/>
    <mergeCell ref="I371:I372"/>
    <mergeCell ref="J371:J372"/>
    <mergeCell ref="K371:K372"/>
    <mergeCell ref="B373:B374"/>
    <mergeCell ref="C373:C374"/>
    <mergeCell ref="D373:D374"/>
    <mergeCell ref="E373:E374"/>
    <mergeCell ref="G373:G374"/>
    <mergeCell ref="H373:H374"/>
    <mergeCell ref="I373:I374"/>
    <mergeCell ref="J373:J374"/>
    <mergeCell ref="K373:K374"/>
    <mergeCell ref="F371:F372"/>
    <mergeCell ref="F373:F374"/>
    <mergeCell ref="B375:B376"/>
    <mergeCell ref="C375:C376"/>
    <mergeCell ref="D375:D376"/>
    <mergeCell ref="E375:E376"/>
    <mergeCell ref="G375:G376"/>
    <mergeCell ref="H375:H376"/>
    <mergeCell ref="I375:I376"/>
    <mergeCell ref="J375:J376"/>
    <mergeCell ref="K375:K376"/>
    <mergeCell ref="B377:B378"/>
    <mergeCell ref="C377:C378"/>
    <mergeCell ref="D377:D378"/>
    <mergeCell ref="E377:E378"/>
    <mergeCell ref="G377:G378"/>
    <mergeCell ref="H377:H378"/>
    <mergeCell ref="I377:I378"/>
    <mergeCell ref="J377:J378"/>
    <mergeCell ref="K377:K378"/>
    <mergeCell ref="F375:F376"/>
    <mergeCell ref="F377:F378"/>
    <mergeCell ref="B379:B380"/>
    <mergeCell ref="C379:C380"/>
    <mergeCell ref="D379:D380"/>
    <mergeCell ref="E379:E380"/>
    <mergeCell ref="G379:G380"/>
    <mergeCell ref="H379:H380"/>
    <mergeCell ref="I379:I380"/>
    <mergeCell ref="J379:J380"/>
    <mergeCell ref="K379:K380"/>
    <mergeCell ref="B381:B382"/>
    <mergeCell ref="C381:C382"/>
    <mergeCell ref="D381:D382"/>
    <mergeCell ref="E381:E382"/>
    <mergeCell ref="G381:G382"/>
    <mergeCell ref="H381:H382"/>
    <mergeCell ref="I381:I382"/>
    <mergeCell ref="J381:J382"/>
    <mergeCell ref="K381:K382"/>
    <mergeCell ref="F379:F380"/>
    <mergeCell ref="F381:F382"/>
    <mergeCell ref="B383:B384"/>
    <mergeCell ref="C383:C384"/>
    <mergeCell ref="D383:D384"/>
    <mergeCell ref="E383:E384"/>
    <mergeCell ref="G383:G384"/>
    <mergeCell ref="H383:H384"/>
    <mergeCell ref="I383:I384"/>
    <mergeCell ref="J383:J384"/>
    <mergeCell ref="K383:K384"/>
    <mergeCell ref="B385:B386"/>
    <mergeCell ref="C385:C386"/>
    <mergeCell ref="D385:D386"/>
    <mergeCell ref="E385:E386"/>
    <mergeCell ref="G385:G386"/>
    <mergeCell ref="H385:H386"/>
    <mergeCell ref="I385:I386"/>
    <mergeCell ref="J385:J386"/>
    <mergeCell ref="K385:K386"/>
    <mergeCell ref="F383:F384"/>
    <mergeCell ref="F385:F386"/>
    <mergeCell ref="B387:B388"/>
    <mergeCell ref="C387:C388"/>
    <mergeCell ref="D387:D388"/>
    <mergeCell ref="E387:E388"/>
    <mergeCell ref="G387:G388"/>
    <mergeCell ref="H387:H388"/>
    <mergeCell ref="I387:I388"/>
    <mergeCell ref="J387:J388"/>
    <mergeCell ref="K387:K388"/>
    <mergeCell ref="B389:B390"/>
    <mergeCell ref="C389:C390"/>
    <mergeCell ref="D389:D390"/>
    <mergeCell ref="E389:E390"/>
    <mergeCell ref="G389:G390"/>
    <mergeCell ref="H389:H390"/>
    <mergeCell ref="I389:I390"/>
    <mergeCell ref="J389:J390"/>
    <mergeCell ref="K389:K390"/>
    <mergeCell ref="F387:F388"/>
    <mergeCell ref="F389:F390"/>
    <mergeCell ref="B401:B402"/>
    <mergeCell ref="C401:C402"/>
    <mergeCell ref="D401:D402"/>
    <mergeCell ref="E401:E402"/>
    <mergeCell ref="B391:B392"/>
    <mergeCell ref="C391:C392"/>
    <mergeCell ref="D391:D392"/>
    <mergeCell ref="E391:E392"/>
    <mergeCell ref="G391:G392"/>
    <mergeCell ref="H391:H392"/>
    <mergeCell ref="I391:I392"/>
    <mergeCell ref="J391:J392"/>
    <mergeCell ref="K391:K392"/>
    <mergeCell ref="B393:B394"/>
    <mergeCell ref="C393:C394"/>
    <mergeCell ref="D393:D394"/>
    <mergeCell ref="E393:E394"/>
    <mergeCell ref="G393:G394"/>
    <mergeCell ref="H393:H394"/>
    <mergeCell ref="I393:I394"/>
    <mergeCell ref="J393:J394"/>
    <mergeCell ref="K393:K394"/>
    <mergeCell ref="G401:G402"/>
    <mergeCell ref="K401:K402"/>
    <mergeCell ref="K397:K398"/>
    <mergeCell ref="B399:B400"/>
    <mergeCell ref="C399:C400"/>
    <mergeCell ref="D399:D400"/>
    <mergeCell ref="E399:E400"/>
    <mergeCell ref="G399:G400"/>
    <mergeCell ref="K399:K400"/>
    <mergeCell ref="B397:B398"/>
    <mergeCell ref="C403:C404"/>
    <mergeCell ref="D403:D404"/>
    <mergeCell ref="E403:E404"/>
    <mergeCell ref="G403:G404"/>
    <mergeCell ref="K403:K404"/>
    <mergeCell ref="K433:K434"/>
    <mergeCell ref="H458:H459"/>
    <mergeCell ref="I458:I459"/>
    <mergeCell ref="J458:J459"/>
    <mergeCell ref="B460:B461"/>
    <mergeCell ref="C460:C461"/>
    <mergeCell ref="D460:D461"/>
    <mergeCell ref="E460:E461"/>
    <mergeCell ref="G460:G461"/>
    <mergeCell ref="K460:K461"/>
    <mergeCell ref="B464:B465"/>
    <mergeCell ref="C464:C465"/>
    <mergeCell ref="D464:D465"/>
    <mergeCell ref="E464:E465"/>
    <mergeCell ref="B431:B432"/>
    <mergeCell ref="G427:G428"/>
    <mergeCell ref="K427:K428"/>
    <mergeCell ref="K448:K449"/>
    <mergeCell ref="K443:K445"/>
    <mergeCell ref="B441:B442"/>
    <mergeCell ref="C441:C442"/>
    <mergeCell ref="D441:D442"/>
    <mergeCell ref="E441:E442"/>
    <mergeCell ref="G441:G442"/>
    <mergeCell ref="K441:K442"/>
    <mergeCell ref="H441:H442"/>
    <mergeCell ref="B450:B451"/>
    <mergeCell ref="I462:I463"/>
    <mergeCell ref="J462:J463"/>
    <mergeCell ref="D427:D428"/>
    <mergeCell ref="E427:E428"/>
    <mergeCell ref="B407:B408"/>
    <mergeCell ref="C407:C408"/>
    <mergeCell ref="D407:D408"/>
    <mergeCell ref="E407:E408"/>
    <mergeCell ref="G407:G408"/>
    <mergeCell ref="H407:H408"/>
    <mergeCell ref="I407:I408"/>
    <mergeCell ref="J407:J408"/>
    <mergeCell ref="K407:K408"/>
    <mergeCell ref="D415:D416"/>
    <mergeCell ref="E415:E416"/>
    <mergeCell ref="G417:G418"/>
    <mergeCell ref="H417:H418"/>
    <mergeCell ref="I417:I418"/>
    <mergeCell ref="J417:J418"/>
    <mergeCell ref="B419:B420"/>
    <mergeCell ref="C419:C420"/>
    <mergeCell ref="D419:D420"/>
    <mergeCell ref="E419:E420"/>
    <mergeCell ref="C450:C451"/>
    <mergeCell ref="D450:D451"/>
    <mergeCell ref="E450:E451"/>
    <mergeCell ref="G450:G451"/>
    <mergeCell ref="H450:H451"/>
    <mergeCell ref="I450:I451"/>
    <mergeCell ref="J450:J451"/>
    <mergeCell ref="K450:K451"/>
    <mergeCell ref="K417:K418"/>
    <mergeCell ref="K470:K471"/>
    <mergeCell ref="H472:H473"/>
    <mergeCell ref="I472:I473"/>
    <mergeCell ref="H543:H544"/>
    <mergeCell ref="I543:I544"/>
    <mergeCell ref="J543:J544"/>
    <mergeCell ref="K551:K552"/>
    <mergeCell ref="B553:B554"/>
    <mergeCell ref="C553:C554"/>
    <mergeCell ref="D553:D554"/>
    <mergeCell ref="E553:E554"/>
    <mergeCell ref="G553:G554"/>
    <mergeCell ref="H553:H554"/>
    <mergeCell ref="I553:I554"/>
    <mergeCell ref="J553:J554"/>
    <mergeCell ref="K553:K554"/>
    <mergeCell ref="E543:E544"/>
    <mergeCell ref="G543:G544"/>
    <mergeCell ref="B480:B481"/>
    <mergeCell ref="C480:C481"/>
    <mergeCell ref="D480:D481"/>
    <mergeCell ref="E480:E481"/>
    <mergeCell ref="G480:G481"/>
    <mergeCell ref="K499:K500"/>
    <mergeCell ref="K472:K473"/>
    <mergeCell ref="K488:K489"/>
    <mergeCell ref="H488:H489"/>
    <mergeCell ref="K547:K548"/>
    <mergeCell ref="H549:H550"/>
    <mergeCell ref="I549:I550"/>
    <mergeCell ref="J549:J550"/>
    <mergeCell ref="K549:K550"/>
    <mergeCell ref="C488:C489"/>
    <mergeCell ref="D488:D489"/>
    <mergeCell ref="E488:E489"/>
    <mergeCell ref="G488:G489"/>
    <mergeCell ref="B472:B473"/>
    <mergeCell ref="C472:C473"/>
    <mergeCell ref="D472:D473"/>
    <mergeCell ref="B493:B494"/>
    <mergeCell ref="C493:C494"/>
    <mergeCell ref="D493:D494"/>
    <mergeCell ref="B549:B550"/>
    <mergeCell ref="C549:C550"/>
    <mergeCell ref="D549:D550"/>
    <mergeCell ref="E549:E550"/>
    <mergeCell ref="G549:G550"/>
    <mergeCell ref="B499:B500"/>
    <mergeCell ref="C499:C500"/>
    <mergeCell ref="D499:D500"/>
    <mergeCell ref="E499:E500"/>
    <mergeCell ref="G499:G500"/>
    <mergeCell ref="D521:D522"/>
    <mergeCell ref="E521:E522"/>
    <mergeCell ref="G521:G522"/>
    <mergeCell ref="C497:C498"/>
    <mergeCell ref="D497:D498"/>
    <mergeCell ref="G495:G496"/>
    <mergeCell ref="B525:B526"/>
    <mergeCell ref="C525:C526"/>
    <mergeCell ref="D525:D526"/>
    <mergeCell ref="E525:E526"/>
    <mergeCell ref="G525:G526"/>
    <mergeCell ref="C482:C483"/>
    <mergeCell ref="H490:H492"/>
    <mergeCell ref="I490:I492"/>
    <mergeCell ref="J490:J492"/>
    <mergeCell ref="K543:K544"/>
    <mergeCell ref="B545:B546"/>
    <mergeCell ref="J545:J546"/>
    <mergeCell ref="K545:K546"/>
    <mergeCell ref="B547:B548"/>
    <mergeCell ref="C547:C548"/>
    <mergeCell ref="D547:D548"/>
    <mergeCell ref="E547:E548"/>
    <mergeCell ref="G547:G548"/>
    <mergeCell ref="B478:B479"/>
    <mergeCell ref="C478:C479"/>
    <mergeCell ref="D478:D479"/>
    <mergeCell ref="E478:E479"/>
    <mergeCell ref="G478:G479"/>
    <mergeCell ref="H505:H506"/>
    <mergeCell ref="I505:I506"/>
    <mergeCell ref="J505:J506"/>
    <mergeCell ref="K511:K512"/>
    <mergeCell ref="B513:B514"/>
    <mergeCell ref="C513:C514"/>
    <mergeCell ref="D513:D514"/>
    <mergeCell ref="E513:E514"/>
    <mergeCell ref="G513:G514"/>
    <mergeCell ref="K521:K522"/>
    <mergeCell ref="H482:H483"/>
    <mergeCell ref="I482:I483"/>
    <mergeCell ref="J482:J483"/>
    <mergeCell ref="K482:K483"/>
    <mergeCell ref="B497:B498"/>
    <mergeCell ref="K27:K28"/>
    <mergeCell ref="B29:B30"/>
    <mergeCell ref="C29:C30"/>
    <mergeCell ref="D29:D30"/>
    <mergeCell ref="E29:E30"/>
    <mergeCell ref="G29:G30"/>
    <mergeCell ref="H29:H30"/>
    <mergeCell ref="I29:I30"/>
    <mergeCell ref="J29:J30"/>
    <mergeCell ref="K29:K30"/>
    <mergeCell ref="B31:B32"/>
    <mergeCell ref="C31:C32"/>
    <mergeCell ref="D31:D32"/>
    <mergeCell ref="E31:E32"/>
    <mergeCell ref="G31:G32"/>
    <mergeCell ref="H31:H32"/>
    <mergeCell ref="I31:I32"/>
    <mergeCell ref="J31:J32"/>
    <mergeCell ref="K31:K32"/>
    <mergeCell ref="J27:J28"/>
    <mergeCell ref="B33:B34"/>
    <mergeCell ref="C33:C34"/>
    <mergeCell ref="D33:D34"/>
    <mergeCell ref="E33:E34"/>
    <mergeCell ref="G33:G34"/>
    <mergeCell ref="H33:H34"/>
    <mergeCell ref="I33:I34"/>
    <mergeCell ref="J33:J34"/>
    <mergeCell ref="K33:K34"/>
    <mergeCell ref="B35:B36"/>
    <mergeCell ref="C35:C36"/>
    <mergeCell ref="D35:D36"/>
    <mergeCell ref="E35:E36"/>
    <mergeCell ref="G35:G36"/>
    <mergeCell ref="H35:H36"/>
    <mergeCell ref="I35:I36"/>
    <mergeCell ref="J35:J36"/>
    <mergeCell ref="K35:K36"/>
    <mergeCell ref="B37:B38"/>
    <mergeCell ref="C37:C38"/>
    <mergeCell ref="D37:D38"/>
    <mergeCell ref="E37:E38"/>
    <mergeCell ref="G37:G38"/>
    <mergeCell ref="H37:H38"/>
    <mergeCell ref="I37:I38"/>
    <mergeCell ref="J37:J38"/>
    <mergeCell ref="K37:K38"/>
    <mergeCell ref="B39:B40"/>
    <mergeCell ref="C39:C40"/>
    <mergeCell ref="D39:D40"/>
    <mergeCell ref="E39:E40"/>
    <mergeCell ref="G39:G40"/>
    <mergeCell ref="H39:H40"/>
    <mergeCell ref="I39:I40"/>
    <mergeCell ref="J39:J40"/>
    <mergeCell ref="K39:K40"/>
    <mergeCell ref="B41:B42"/>
    <mergeCell ref="C41:C42"/>
    <mergeCell ref="D41:D42"/>
    <mergeCell ref="E41:E42"/>
    <mergeCell ref="G41:G42"/>
    <mergeCell ref="H41:H42"/>
    <mergeCell ref="I41:I42"/>
    <mergeCell ref="J41:J42"/>
    <mergeCell ref="K41:K42"/>
    <mergeCell ref="B43:B44"/>
    <mergeCell ref="C43:C44"/>
    <mergeCell ref="D43:D44"/>
    <mergeCell ref="E43:E44"/>
    <mergeCell ref="G43:G44"/>
    <mergeCell ref="H43:H44"/>
    <mergeCell ref="I43:I44"/>
    <mergeCell ref="J43:J44"/>
    <mergeCell ref="K43:K44"/>
    <mergeCell ref="B45:B46"/>
    <mergeCell ref="C45:C46"/>
    <mergeCell ref="D45:D46"/>
    <mergeCell ref="E45:E46"/>
    <mergeCell ref="G45:G46"/>
    <mergeCell ref="H45:H46"/>
    <mergeCell ref="I45:I46"/>
    <mergeCell ref="J45:J46"/>
    <mergeCell ref="K45:K46"/>
    <mergeCell ref="B47:B48"/>
    <mergeCell ref="C47:C48"/>
    <mergeCell ref="D47:D48"/>
    <mergeCell ref="E47:E48"/>
    <mergeCell ref="G47:G48"/>
    <mergeCell ref="H47:H48"/>
    <mergeCell ref="I47:I48"/>
    <mergeCell ref="J47:J48"/>
    <mergeCell ref="K47:K48"/>
    <mergeCell ref="F47:F48"/>
    <mergeCell ref="B49:B50"/>
    <mergeCell ref="C49:C50"/>
    <mergeCell ref="D49:D50"/>
    <mergeCell ref="E49:E50"/>
    <mergeCell ref="G49:G50"/>
    <mergeCell ref="H49:H50"/>
    <mergeCell ref="I49:I50"/>
    <mergeCell ref="J49:J50"/>
    <mergeCell ref="K49:K50"/>
    <mergeCell ref="B51:B52"/>
    <mergeCell ref="C51:C52"/>
    <mergeCell ref="D51:D52"/>
    <mergeCell ref="E51:E52"/>
    <mergeCell ref="G51:G52"/>
    <mergeCell ref="H51:H52"/>
    <mergeCell ref="I51:I52"/>
    <mergeCell ref="J51:J52"/>
    <mergeCell ref="K51:K52"/>
    <mergeCell ref="F49:F50"/>
    <mergeCell ref="F51:F52"/>
    <mergeCell ref="B53:B54"/>
    <mergeCell ref="C53:C54"/>
    <mergeCell ref="D53:D54"/>
    <mergeCell ref="E53:E54"/>
    <mergeCell ref="G53:G54"/>
    <mergeCell ref="H53:H54"/>
    <mergeCell ref="I53:I54"/>
    <mergeCell ref="J53:J54"/>
    <mergeCell ref="K53:K54"/>
    <mergeCell ref="B55:B56"/>
    <mergeCell ref="C55:C56"/>
    <mergeCell ref="D55:D56"/>
    <mergeCell ref="E55:E56"/>
    <mergeCell ref="G55:G56"/>
    <mergeCell ref="H55:H56"/>
    <mergeCell ref="I55:I56"/>
    <mergeCell ref="J55:J56"/>
    <mergeCell ref="K55:K56"/>
    <mergeCell ref="F53:F54"/>
    <mergeCell ref="F55:F56"/>
    <mergeCell ref="B57:B58"/>
    <mergeCell ref="C57:C58"/>
    <mergeCell ref="D57:D58"/>
    <mergeCell ref="E57:E58"/>
    <mergeCell ref="G57:G58"/>
    <mergeCell ref="H57:H58"/>
    <mergeCell ref="I57:I58"/>
    <mergeCell ref="J57:J58"/>
    <mergeCell ref="K57:K58"/>
    <mergeCell ref="B59:B60"/>
    <mergeCell ref="C59:C60"/>
    <mergeCell ref="D59:D60"/>
    <mergeCell ref="E59:E60"/>
    <mergeCell ref="G59:G60"/>
    <mergeCell ref="H59:H60"/>
    <mergeCell ref="I59:I60"/>
    <mergeCell ref="J59:J60"/>
    <mergeCell ref="K59:K60"/>
    <mergeCell ref="F57:F58"/>
    <mergeCell ref="F59:F60"/>
    <mergeCell ref="B61:B62"/>
    <mergeCell ref="C61:C62"/>
    <mergeCell ref="D61:D62"/>
    <mergeCell ref="E61:E62"/>
    <mergeCell ref="G61:G62"/>
    <mergeCell ref="H61:H62"/>
    <mergeCell ref="I61:I62"/>
    <mergeCell ref="J61:J62"/>
    <mergeCell ref="K61:K62"/>
    <mergeCell ref="B63:B64"/>
    <mergeCell ref="C63:C64"/>
    <mergeCell ref="D63:D64"/>
    <mergeCell ref="E63:E64"/>
    <mergeCell ref="G63:G64"/>
    <mergeCell ref="H63:H64"/>
    <mergeCell ref="I63:I64"/>
    <mergeCell ref="J63:J64"/>
    <mergeCell ref="K63:K64"/>
    <mergeCell ref="F61:F62"/>
    <mergeCell ref="F63:F64"/>
    <mergeCell ref="B65:B66"/>
    <mergeCell ref="C65:C66"/>
    <mergeCell ref="D65:D66"/>
    <mergeCell ref="E65:E66"/>
    <mergeCell ref="G65:G66"/>
    <mergeCell ref="H65:H66"/>
    <mergeCell ref="I65:I66"/>
    <mergeCell ref="J65:J66"/>
    <mergeCell ref="K65:K66"/>
    <mergeCell ref="B67:B68"/>
    <mergeCell ref="C67:C68"/>
    <mergeCell ref="D67:D68"/>
    <mergeCell ref="E67:E68"/>
    <mergeCell ref="G67:G68"/>
    <mergeCell ref="H67:H68"/>
    <mergeCell ref="I67:I68"/>
    <mergeCell ref="J67:J68"/>
    <mergeCell ref="K67:K68"/>
    <mergeCell ref="F65:F66"/>
    <mergeCell ref="F67:F68"/>
    <mergeCell ref="B69:B70"/>
    <mergeCell ref="C69:C70"/>
    <mergeCell ref="D69:D70"/>
    <mergeCell ref="E69:E70"/>
    <mergeCell ref="G69:G70"/>
    <mergeCell ref="H69:H70"/>
    <mergeCell ref="I69:I70"/>
    <mergeCell ref="J69:J70"/>
    <mergeCell ref="K69:K70"/>
    <mergeCell ref="B71:B72"/>
    <mergeCell ref="C71:C72"/>
    <mergeCell ref="D71:D72"/>
    <mergeCell ref="E71:E72"/>
    <mergeCell ref="G71:G72"/>
    <mergeCell ref="H71:H72"/>
    <mergeCell ref="I71:I72"/>
    <mergeCell ref="J71:J72"/>
    <mergeCell ref="K71:K72"/>
    <mergeCell ref="F69:F70"/>
    <mergeCell ref="F71:F72"/>
    <mergeCell ref="E405:E406"/>
    <mergeCell ref="G405:G406"/>
    <mergeCell ref="H405:H406"/>
    <mergeCell ref="I405:I406"/>
    <mergeCell ref="J405:J406"/>
    <mergeCell ref="K405:K406"/>
    <mergeCell ref="B435:B436"/>
    <mergeCell ref="B73:B74"/>
    <mergeCell ref="C73:C74"/>
    <mergeCell ref="D73:D74"/>
    <mergeCell ref="E73:E74"/>
    <mergeCell ref="C435:C436"/>
    <mergeCell ref="D435:D436"/>
    <mergeCell ref="E435:E436"/>
    <mergeCell ref="G435:G436"/>
    <mergeCell ref="H435:H436"/>
    <mergeCell ref="I435:I436"/>
    <mergeCell ref="J435:J436"/>
    <mergeCell ref="K435:K436"/>
    <mergeCell ref="C409:C410"/>
    <mergeCell ref="D409:D410"/>
    <mergeCell ref="K409:K410"/>
    <mergeCell ref="G411:G412"/>
    <mergeCell ref="H411:H412"/>
    <mergeCell ref="I411:I412"/>
    <mergeCell ref="J411:J412"/>
    <mergeCell ref="K411:K412"/>
    <mergeCell ref="B415:B416"/>
    <mergeCell ref="C415:C416"/>
    <mergeCell ref="J429:J430"/>
    <mergeCell ref="K429:K430"/>
    <mergeCell ref="B403:B404"/>
    <mergeCell ref="D466:D467"/>
    <mergeCell ref="E466:E467"/>
    <mergeCell ref="G466:G467"/>
    <mergeCell ref="H466:H467"/>
    <mergeCell ref="I466:I467"/>
    <mergeCell ref="J466:J467"/>
    <mergeCell ref="G468:G469"/>
    <mergeCell ref="H468:H469"/>
    <mergeCell ref="I468:I469"/>
    <mergeCell ref="J468:J469"/>
    <mergeCell ref="K468:K469"/>
    <mergeCell ref="B429:B430"/>
    <mergeCell ref="C429:C430"/>
    <mergeCell ref="D429:D430"/>
    <mergeCell ref="E429:E430"/>
    <mergeCell ref="G429:G430"/>
    <mergeCell ref="H429:H430"/>
    <mergeCell ref="I429:I430"/>
    <mergeCell ref="B468:B469"/>
    <mergeCell ref="C468:C469"/>
    <mergeCell ref="D468:D469"/>
    <mergeCell ref="E468:E469"/>
    <mergeCell ref="K466:K467"/>
    <mergeCell ref="I452:I453"/>
    <mergeCell ref="J452:J453"/>
    <mergeCell ref="K452:K453"/>
    <mergeCell ref="B437:B438"/>
    <mergeCell ref="C437:C438"/>
    <mergeCell ref="D437:D438"/>
    <mergeCell ref="E437:E438"/>
    <mergeCell ref="E462:E463"/>
    <mergeCell ref="G462:G463"/>
    <mergeCell ref="K525:K526"/>
    <mergeCell ref="E493:E494"/>
    <mergeCell ref="G493:G494"/>
    <mergeCell ref="H493:H494"/>
    <mergeCell ref="I493:I494"/>
    <mergeCell ref="J493:J494"/>
    <mergeCell ref="K493:K494"/>
    <mergeCell ref="B495:B496"/>
    <mergeCell ref="C495:C496"/>
    <mergeCell ref="D495:D496"/>
    <mergeCell ref="E495:E496"/>
    <mergeCell ref="K495:K496"/>
    <mergeCell ref="H503:H504"/>
    <mergeCell ref="I503:I504"/>
    <mergeCell ref="J503:J504"/>
    <mergeCell ref="I495:I496"/>
    <mergeCell ref="J495:J496"/>
    <mergeCell ref="E497:E498"/>
    <mergeCell ref="B511:B512"/>
    <mergeCell ref="C511:C512"/>
    <mergeCell ref="D511:D512"/>
    <mergeCell ref="E511:E512"/>
    <mergeCell ref="G511:G512"/>
    <mergeCell ref="B507:B508"/>
    <mergeCell ref="C507:C508"/>
    <mergeCell ref="D507:D508"/>
    <mergeCell ref="E507:E508"/>
    <mergeCell ref="G507:G508"/>
    <mergeCell ref="K507:K508"/>
    <mergeCell ref="G509:G510"/>
    <mergeCell ref="K509:K510"/>
    <mergeCell ref="H507:H508"/>
    <mergeCell ref="C452:C453"/>
    <mergeCell ref="D452:D453"/>
    <mergeCell ref="E452:E453"/>
    <mergeCell ref="G452:G453"/>
    <mergeCell ref="H452:H453"/>
    <mergeCell ref="B413:B414"/>
    <mergeCell ref="C413:C414"/>
    <mergeCell ref="D413:D414"/>
    <mergeCell ref="B523:B524"/>
    <mergeCell ref="C523:C524"/>
    <mergeCell ref="D523:D524"/>
    <mergeCell ref="E523:E524"/>
    <mergeCell ref="G523:G524"/>
    <mergeCell ref="H523:H524"/>
    <mergeCell ref="I523:I524"/>
    <mergeCell ref="J523:J524"/>
    <mergeCell ref="K523:K524"/>
    <mergeCell ref="G497:G498"/>
    <mergeCell ref="H497:H498"/>
    <mergeCell ref="I497:I498"/>
    <mergeCell ref="J497:J498"/>
    <mergeCell ref="K497:K498"/>
    <mergeCell ref="B505:B506"/>
    <mergeCell ref="C505:C506"/>
    <mergeCell ref="D505:D506"/>
    <mergeCell ref="H495:H496"/>
    <mergeCell ref="J419:J420"/>
    <mergeCell ref="K419:K420"/>
    <mergeCell ref="B421:B422"/>
    <mergeCell ref="C421:C422"/>
    <mergeCell ref="D421:D422"/>
    <mergeCell ref="E421:E422"/>
    <mergeCell ref="K527:K528"/>
    <mergeCell ref="B521:B522"/>
    <mergeCell ref="C521:C522"/>
    <mergeCell ref="B452:B453"/>
    <mergeCell ref="B411:B412"/>
    <mergeCell ref="C411:C412"/>
    <mergeCell ref="D411:D412"/>
    <mergeCell ref="E411:E412"/>
    <mergeCell ref="E413:E414"/>
    <mergeCell ref="G413:G414"/>
    <mergeCell ref="B439:B440"/>
    <mergeCell ref="C439:C440"/>
    <mergeCell ref="D439:D440"/>
    <mergeCell ref="E439:E440"/>
    <mergeCell ref="G439:G440"/>
    <mergeCell ref="H439:H440"/>
    <mergeCell ref="I439:I440"/>
    <mergeCell ref="J439:J440"/>
    <mergeCell ref="K439:K440"/>
    <mergeCell ref="H413:H414"/>
    <mergeCell ref="I413:I414"/>
    <mergeCell ref="J413:J414"/>
    <mergeCell ref="K413:K414"/>
    <mergeCell ref="G415:G416"/>
    <mergeCell ref="H415:H416"/>
    <mergeCell ref="I415:I416"/>
    <mergeCell ref="J415:J416"/>
    <mergeCell ref="K415:K416"/>
    <mergeCell ref="B417:B418"/>
    <mergeCell ref="C417:C418"/>
    <mergeCell ref="D417:D418"/>
    <mergeCell ref="E417:E418"/>
    <mergeCell ref="G421:G422"/>
    <mergeCell ref="H421:H422"/>
    <mergeCell ref="I421:I422"/>
    <mergeCell ref="J421:J422"/>
    <mergeCell ref="K421:K422"/>
    <mergeCell ref="G73:G74"/>
    <mergeCell ref="H73:H74"/>
    <mergeCell ref="I73:I74"/>
    <mergeCell ref="J73:J74"/>
    <mergeCell ref="K73:K74"/>
    <mergeCell ref="B75:B76"/>
    <mergeCell ref="C75:C76"/>
    <mergeCell ref="D75:D76"/>
    <mergeCell ref="E75:E76"/>
    <mergeCell ref="G75:G76"/>
    <mergeCell ref="H75:H76"/>
    <mergeCell ref="I75:I76"/>
    <mergeCell ref="J75:J76"/>
    <mergeCell ref="K75:K76"/>
    <mergeCell ref="K77:K78"/>
    <mergeCell ref="B79:B80"/>
    <mergeCell ref="C79:C80"/>
    <mergeCell ref="D79:D80"/>
    <mergeCell ref="B405:B406"/>
    <mergeCell ref="C405:C406"/>
    <mergeCell ref="D405:D406"/>
    <mergeCell ref="E79:E80"/>
    <mergeCell ref="G79:G80"/>
    <mergeCell ref="H79:H80"/>
    <mergeCell ref="I79:I80"/>
    <mergeCell ref="J79:J80"/>
    <mergeCell ref="K79:K80"/>
    <mergeCell ref="H77:H78"/>
    <mergeCell ref="I77:I78"/>
    <mergeCell ref="J77:J78"/>
    <mergeCell ref="B81:B82"/>
    <mergeCell ref="C81:C82"/>
    <mergeCell ref="D81:D82"/>
    <mergeCell ref="E81:E82"/>
    <mergeCell ref="G81:G82"/>
    <mergeCell ref="H81:H82"/>
    <mergeCell ref="I81:I82"/>
    <mergeCell ref="J81:J82"/>
    <mergeCell ref="K81:K82"/>
    <mergeCell ref="B77:B78"/>
    <mergeCell ref="C77:C78"/>
    <mergeCell ref="D77:D78"/>
    <mergeCell ref="E77:E78"/>
    <mergeCell ref="G77:G78"/>
    <mergeCell ref="B83:B84"/>
    <mergeCell ref="C83:C84"/>
    <mergeCell ref="D83:D84"/>
    <mergeCell ref="E83:E84"/>
    <mergeCell ref="G83:G84"/>
    <mergeCell ref="H83:H84"/>
    <mergeCell ref="I83:I84"/>
    <mergeCell ref="J83:J84"/>
    <mergeCell ref="K83:K84"/>
    <mergeCell ref="B91:B92"/>
    <mergeCell ref="C91:C92"/>
    <mergeCell ref="D91:D92"/>
    <mergeCell ref="E91:E92"/>
    <mergeCell ref="G91:G92"/>
    <mergeCell ref="K91:K92"/>
    <mergeCell ref="B115:B116"/>
    <mergeCell ref="C115:C116"/>
    <mergeCell ref="D115:D116"/>
    <mergeCell ref="E115:E116"/>
    <mergeCell ref="G115:G116"/>
    <mergeCell ref="K115:K116"/>
    <mergeCell ref="B97:B98"/>
    <mergeCell ref="J97:J98"/>
    <mergeCell ref="H93:H94"/>
    <mergeCell ref="I93:I94"/>
    <mergeCell ref="J93:J94"/>
    <mergeCell ref="F97:F98"/>
    <mergeCell ref="H113:H114"/>
    <mergeCell ref="I113:I114"/>
    <mergeCell ref="J113:J114"/>
    <mergeCell ref="B101:B102"/>
    <mergeCell ref="C99:C100"/>
    <mergeCell ref="B85:B86"/>
    <mergeCell ref="C85:C86"/>
    <mergeCell ref="D85:D86"/>
    <mergeCell ref="E85:E86"/>
    <mergeCell ref="G85:G86"/>
    <mergeCell ref="H85:H86"/>
    <mergeCell ref="I85:I86"/>
    <mergeCell ref="J85:J86"/>
    <mergeCell ref="K85:K86"/>
    <mergeCell ref="C97:C98"/>
    <mergeCell ref="D97:D98"/>
    <mergeCell ref="E97:E98"/>
    <mergeCell ref="G97:G98"/>
    <mergeCell ref="K97:K98"/>
    <mergeCell ref="K93:K94"/>
    <mergeCell ref="B95:B96"/>
    <mergeCell ref="C95:C96"/>
    <mergeCell ref="D95:D96"/>
    <mergeCell ref="E95:E96"/>
    <mergeCell ref="G95:G96"/>
    <mergeCell ref="K95:K96"/>
    <mergeCell ref="B93:B94"/>
    <mergeCell ref="C93:C94"/>
    <mergeCell ref="D93:D94"/>
    <mergeCell ref="E93:E94"/>
    <mergeCell ref="G93:G94"/>
    <mergeCell ref="H95:H96"/>
    <mergeCell ref="I95:I96"/>
    <mergeCell ref="J95:J96"/>
    <mergeCell ref="H97:H98"/>
    <mergeCell ref="I97:I98"/>
    <mergeCell ref="B89:B90"/>
    <mergeCell ref="B845:E845"/>
    <mergeCell ref="B515:B516"/>
    <mergeCell ref="C515:C516"/>
    <mergeCell ref="D515:D516"/>
    <mergeCell ref="E515:E516"/>
    <mergeCell ref="G515:G516"/>
    <mergeCell ref="H515:H516"/>
    <mergeCell ref="I515:I516"/>
    <mergeCell ref="J515:J516"/>
    <mergeCell ref="K515:K516"/>
    <mergeCell ref="B273:B274"/>
    <mergeCell ref="C273:C274"/>
    <mergeCell ref="D273:D274"/>
    <mergeCell ref="E273:E274"/>
    <mergeCell ref="G273:G274"/>
    <mergeCell ref="H273:H274"/>
    <mergeCell ref="I273:I274"/>
    <mergeCell ref="J273:J274"/>
    <mergeCell ref="K273:K274"/>
    <mergeCell ref="B697:B698"/>
    <mergeCell ref="C697:C698"/>
    <mergeCell ref="D697:D698"/>
    <mergeCell ref="E697:E698"/>
    <mergeCell ref="G697:G698"/>
    <mergeCell ref="H697:H698"/>
    <mergeCell ref="I697:I698"/>
    <mergeCell ref="J697:J698"/>
    <mergeCell ref="K697:K698"/>
    <mergeCell ref="B699:B700"/>
    <mergeCell ref="C699:C700"/>
    <mergeCell ref="D699:D700"/>
    <mergeCell ref="G419:G420"/>
    <mergeCell ref="B87:B88"/>
    <mergeCell ref="C87:C88"/>
    <mergeCell ref="D87:D88"/>
    <mergeCell ref="E87:E88"/>
    <mergeCell ref="G87:G88"/>
    <mergeCell ref="H87:H88"/>
    <mergeCell ref="I87:I88"/>
    <mergeCell ref="J87:J88"/>
    <mergeCell ref="K87:K88"/>
    <mergeCell ref="B695:B696"/>
    <mergeCell ref="C695:C696"/>
    <mergeCell ref="D695:D696"/>
    <mergeCell ref="E695:E696"/>
    <mergeCell ref="G695:G696"/>
    <mergeCell ref="H695:H696"/>
    <mergeCell ref="I695:I696"/>
    <mergeCell ref="J695:J696"/>
    <mergeCell ref="K695:K696"/>
    <mergeCell ref="B672:E672"/>
    <mergeCell ref="K113:K114"/>
    <mergeCell ref="B271:B272"/>
    <mergeCell ref="C271:C272"/>
    <mergeCell ref="D271:D272"/>
    <mergeCell ref="E271:E272"/>
    <mergeCell ref="G271:G272"/>
    <mergeCell ref="H271:H272"/>
    <mergeCell ref="I271:I272"/>
    <mergeCell ref="J271:J272"/>
    <mergeCell ref="K271:K272"/>
    <mergeCell ref="B99:B100"/>
    <mergeCell ref="H419:H420"/>
    <mergeCell ref="I419:I420"/>
    <mergeCell ref="E699:E700"/>
    <mergeCell ref="G699:G700"/>
    <mergeCell ref="H699:H700"/>
    <mergeCell ref="I699:I700"/>
    <mergeCell ref="J699:J700"/>
    <mergeCell ref="K699:K700"/>
    <mergeCell ref="B701:B702"/>
    <mergeCell ref="C701:C702"/>
    <mergeCell ref="D701:D702"/>
    <mergeCell ref="E701:E702"/>
    <mergeCell ref="G701:G702"/>
    <mergeCell ref="H701:H702"/>
    <mergeCell ref="I701:I702"/>
    <mergeCell ref="J701:J702"/>
    <mergeCell ref="K701:K702"/>
    <mergeCell ref="B703:B704"/>
    <mergeCell ref="C703:C704"/>
    <mergeCell ref="D703:D704"/>
    <mergeCell ref="E703:E704"/>
    <mergeCell ref="G703:G704"/>
    <mergeCell ref="H703:H704"/>
    <mergeCell ref="I703:I704"/>
    <mergeCell ref="J703:J704"/>
    <mergeCell ref="K703:K704"/>
    <mergeCell ref="F703:F704"/>
    <mergeCell ref="B705:B706"/>
    <mergeCell ref="C705:C706"/>
    <mergeCell ref="D705:D706"/>
    <mergeCell ref="E705:E706"/>
    <mergeCell ref="G705:G706"/>
    <mergeCell ref="H705:H706"/>
    <mergeCell ref="I705:I706"/>
    <mergeCell ref="J705:J706"/>
    <mergeCell ref="K705:K706"/>
    <mergeCell ref="B707:B708"/>
    <mergeCell ref="C707:C708"/>
    <mergeCell ref="D707:D708"/>
    <mergeCell ref="E707:E708"/>
    <mergeCell ref="G707:G708"/>
    <mergeCell ref="H707:H708"/>
    <mergeCell ref="I707:I708"/>
    <mergeCell ref="J707:J708"/>
    <mergeCell ref="K707:K708"/>
    <mergeCell ref="F705:F706"/>
    <mergeCell ref="F707:F708"/>
    <mergeCell ref="B709:B710"/>
    <mergeCell ref="C709:C710"/>
    <mergeCell ref="D709:D710"/>
    <mergeCell ref="E709:E710"/>
    <mergeCell ref="G709:G710"/>
    <mergeCell ref="H709:H710"/>
    <mergeCell ref="I709:I710"/>
    <mergeCell ref="J709:J710"/>
    <mergeCell ref="K709:K710"/>
    <mergeCell ref="B711:B712"/>
    <mergeCell ref="C711:C712"/>
    <mergeCell ref="D711:D712"/>
    <mergeCell ref="E711:E712"/>
    <mergeCell ref="G711:G712"/>
    <mergeCell ref="H711:H712"/>
    <mergeCell ref="I711:I712"/>
    <mergeCell ref="J711:J712"/>
    <mergeCell ref="K711:K712"/>
    <mergeCell ref="F709:F710"/>
    <mergeCell ref="F711:F712"/>
    <mergeCell ref="B713:B714"/>
    <mergeCell ref="C713:C714"/>
    <mergeCell ref="D713:D714"/>
    <mergeCell ref="E713:E714"/>
    <mergeCell ref="G713:G714"/>
    <mergeCell ref="H713:H714"/>
    <mergeCell ref="I713:I714"/>
    <mergeCell ref="J713:J714"/>
    <mergeCell ref="K713:K714"/>
    <mergeCell ref="B715:B716"/>
    <mergeCell ref="C715:C716"/>
    <mergeCell ref="D715:D716"/>
    <mergeCell ref="E715:E716"/>
    <mergeCell ref="G715:G716"/>
    <mergeCell ref="H715:H716"/>
    <mergeCell ref="I715:I716"/>
    <mergeCell ref="J715:J716"/>
    <mergeCell ref="K715:K716"/>
    <mergeCell ref="B717:B718"/>
    <mergeCell ref="C717:C718"/>
    <mergeCell ref="D717:D718"/>
    <mergeCell ref="E717:E718"/>
    <mergeCell ref="G717:G718"/>
    <mergeCell ref="H717:H718"/>
    <mergeCell ref="I717:I718"/>
    <mergeCell ref="J717:J718"/>
    <mergeCell ref="K717:K718"/>
    <mergeCell ref="F723:F724"/>
    <mergeCell ref="B719:B720"/>
    <mergeCell ref="C719:C720"/>
    <mergeCell ref="D719:D720"/>
    <mergeCell ref="E719:E720"/>
    <mergeCell ref="G719:G720"/>
    <mergeCell ref="H719:H720"/>
    <mergeCell ref="I719:I720"/>
    <mergeCell ref="J719:J720"/>
    <mergeCell ref="K719:K720"/>
    <mergeCell ref="F719:F720"/>
    <mergeCell ref="B721:B722"/>
    <mergeCell ref="C721:C722"/>
    <mergeCell ref="D721:D722"/>
    <mergeCell ref="E721:E722"/>
    <mergeCell ref="G721:G722"/>
    <mergeCell ref="H721:H722"/>
    <mergeCell ref="I721:I722"/>
    <mergeCell ref="J721:J722"/>
    <mergeCell ref="K721:K722"/>
    <mergeCell ref="F727:F728"/>
    <mergeCell ref="B723:B724"/>
    <mergeCell ref="C723:C724"/>
    <mergeCell ref="D723:D724"/>
    <mergeCell ref="E723:E724"/>
    <mergeCell ref="G723:G724"/>
    <mergeCell ref="H723:H724"/>
    <mergeCell ref="I723:I724"/>
    <mergeCell ref="J723:J724"/>
    <mergeCell ref="K723:K724"/>
    <mergeCell ref="B725:B726"/>
    <mergeCell ref="C725:C726"/>
    <mergeCell ref="D725:D726"/>
    <mergeCell ref="E725:E726"/>
    <mergeCell ref="G725:G726"/>
    <mergeCell ref="H725:H726"/>
    <mergeCell ref="I725:I726"/>
    <mergeCell ref="J725:J726"/>
    <mergeCell ref="K725:K726"/>
    <mergeCell ref="F731:F732"/>
    <mergeCell ref="B727:B728"/>
    <mergeCell ref="C727:C728"/>
    <mergeCell ref="D727:D728"/>
    <mergeCell ref="E727:E728"/>
    <mergeCell ref="G727:G728"/>
    <mergeCell ref="H727:H728"/>
    <mergeCell ref="I727:I728"/>
    <mergeCell ref="J727:J728"/>
    <mergeCell ref="K727:K728"/>
    <mergeCell ref="B729:B730"/>
    <mergeCell ref="C729:C730"/>
    <mergeCell ref="D729:D730"/>
    <mergeCell ref="E729:E730"/>
    <mergeCell ref="G729:G730"/>
    <mergeCell ref="H729:H730"/>
    <mergeCell ref="I729:I730"/>
    <mergeCell ref="J729:J730"/>
    <mergeCell ref="K729:K730"/>
    <mergeCell ref="F735:F736"/>
    <mergeCell ref="B731:B732"/>
    <mergeCell ref="C731:C732"/>
    <mergeCell ref="D731:D732"/>
    <mergeCell ref="E731:E732"/>
    <mergeCell ref="G731:G732"/>
    <mergeCell ref="H731:H732"/>
    <mergeCell ref="I731:I732"/>
    <mergeCell ref="J731:J732"/>
    <mergeCell ref="K731:K732"/>
    <mergeCell ref="B733:B734"/>
    <mergeCell ref="C733:C734"/>
    <mergeCell ref="D733:D734"/>
    <mergeCell ref="E733:E734"/>
    <mergeCell ref="G733:G734"/>
    <mergeCell ref="H733:H734"/>
    <mergeCell ref="I733:I734"/>
    <mergeCell ref="J733:J734"/>
    <mergeCell ref="K733:K734"/>
    <mergeCell ref="F739:F740"/>
    <mergeCell ref="B735:B736"/>
    <mergeCell ref="C735:C736"/>
    <mergeCell ref="D735:D736"/>
    <mergeCell ref="E735:E736"/>
    <mergeCell ref="G735:G736"/>
    <mergeCell ref="H735:H736"/>
    <mergeCell ref="I735:I736"/>
    <mergeCell ref="J735:J736"/>
    <mergeCell ref="K735:K736"/>
    <mergeCell ref="B737:B738"/>
    <mergeCell ref="C737:C738"/>
    <mergeCell ref="D737:D738"/>
    <mergeCell ref="E737:E738"/>
    <mergeCell ref="G737:G738"/>
    <mergeCell ref="H737:H738"/>
    <mergeCell ref="I737:I738"/>
    <mergeCell ref="J737:J738"/>
    <mergeCell ref="K737:K738"/>
    <mergeCell ref="F743:F744"/>
    <mergeCell ref="B739:B740"/>
    <mergeCell ref="C739:C740"/>
    <mergeCell ref="D739:D740"/>
    <mergeCell ref="E739:E740"/>
    <mergeCell ref="G739:G740"/>
    <mergeCell ref="H739:H740"/>
    <mergeCell ref="I739:I740"/>
    <mergeCell ref="J739:J740"/>
    <mergeCell ref="K739:K740"/>
    <mergeCell ref="B741:B742"/>
    <mergeCell ref="C741:C742"/>
    <mergeCell ref="D741:D742"/>
    <mergeCell ref="E741:E742"/>
    <mergeCell ref="G741:G742"/>
    <mergeCell ref="H741:H742"/>
    <mergeCell ref="I741:I742"/>
    <mergeCell ref="J741:J742"/>
    <mergeCell ref="K741:K742"/>
    <mergeCell ref="F747:F748"/>
    <mergeCell ref="B743:B744"/>
    <mergeCell ref="C743:C744"/>
    <mergeCell ref="D743:D744"/>
    <mergeCell ref="E743:E744"/>
    <mergeCell ref="G743:G744"/>
    <mergeCell ref="H743:H744"/>
    <mergeCell ref="I743:I744"/>
    <mergeCell ref="J743:J744"/>
    <mergeCell ref="K743:K744"/>
    <mergeCell ref="B745:B746"/>
    <mergeCell ref="C745:C746"/>
    <mergeCell ref="D745:D746"/>
    <mergeCell ref="E745:E746"/>
    <mergeCell ref="G745:G746"/>
    <mergeCell ref="H745:H746"/>
    <mergeCell ref="I745:I746"/>
    <mergeCell ref="J745:J746"/>
    <mergeCell ref="K745:K746"/>
    <mergeCell ref="F751:F752"/>
    <mergeCell ref="B747:B748"/>
    <mergeCell ref="C747:C748"/>
    <mergeCell ref="D747:D748"/>
    <mergeCell ref="E747:E748"/>
    <mergeCell ref="G747:G748"/>
    <mergeCell ref="H747:H748"/>
    <mergeCell ref="I747:I748"/>
    <mergeCell ref="J747:J748"/>
    <mergeCell ref="K747:K748"/>
    <mergeCell ref="B749:B750"/>
    <mergeCell ref="C749:C750"/>
    <mergeCell ref="D749:D750"/>
    <mergeCell ref="E749:E750"/>
    <mergeCell ref="G749:G750"/>
    <mergeCell ref="H749:H750"/>
    <mergeCell ref="I749:I750"/>
    <mergeCell ref="J749:J750"/>
    <mergeCell ref="K749:K750"/>
    <mergeCell ref="F755:F756"/>
    <mergeCell ref="B751:B752"/>
    <mergeCell ref="C751:C752"/>
    <mergeCell ref="D751:D752"/>
    <mergeCell ref="E751:E752"/>
    <mergeCell ref="G751:G752"/>
    <mergeCell ref="H751:H752"/>
    <mergeCell ref="I751:I752"/>
    <mergeCell ref="J751:J752"/>
    <mergeCell ref="K751:K752"/>
    <mergeCell ref="B753:B754"/>
    <mergeCell ref="C753:C754"/>
    <mergeCell ref="D753:D754"/>
    <mergeCell ref="E753:E754"/>
    <mergeCell ref="G753:G754"/>
    <mergeCell ref="H753:H754"/>
    <mergeCell ref="I753:I754"/>
    <mergeCell ref="J753:J754"/>
    <mergeCell ref="K753:K754"/>
    <mergeCell ref="F759:F760"/>
    <mergeCell ref="B755:B756"/>
    <mergeCell ref="C755:C756"/>
    <mergeCell ref="D755:D756"/>
    <mergeCell ref="E755:E756"/>
    <mergeCell ref="G755:G756"/>
    <mergeCell ref="H755:H756"/>
    <mergeCell ref="I755:I756"/>
    <mergeCell ref="J755:J756"/>
    <mergeCell ref="K755:K756"/>
    <mergeCell ref="B757:B758"/>
    <mergeCell ref="C757:C758"/>
    <mergeCell ref="D757:D758"/>
    <mergeCell ref="E757:E758"/>
    <mergeCell ref="G757:G758"/>
    <mergeCell ref="H757:H758"/>
    <mergeCell ref="I757:I758"/>
    <mergeCell ref="J757:J758"/>
    <mergeCell ref="K757:K758"/>
    <mergeCell ref="F763:F764"/>
    <mergeCell ref="B759:B760"/>
    <mergeCell ref="C759:C760"/>
    <mergeCell ref="D759:D760"/>
    <mergeCell ref="E759:E760"/>
    <mergeCell ref="G759:G760"/>
    <mergeCell ref="H759:H760"/>
    <mergeCell ref="I759:I760"/>
    <mergeCell ref="J759:J760"/>
    <mergeCell ref="K759:K760"/>
    <mergeCell ref="B761:B762"/>
    <mergeCell ref="C761:C762"/>
    <mergeCell ref="D761:D762"/>
    <mergeCell ref="E761:E762"/>
    <mergeCell ref="G761:G762"/>
    <mergeCell ref="H761:H762"/>
    <mergeCell ref="I761:I762"/>
    <mergeCell ref="J761:J762"/>
    <mergeCell ref="K761:K762"/>
    <mergeCell ref="F767:F768"/>
    <mergeCell ref="F761:F762"/>
    <mergeCell ref="B763:B764"/>
    <mergeCell ref="C763:C764"/>
    <mergeCell ref="D763:D764"/>
    <mergeCell ref="E763:E764"/>
    <mergeCell ref="G763:G764"/>
    <mergeCell ref="H763:H764"/>
    <mergeCell ref="I763:I764"/>
    <mergeCell ref="J763:J764"/>
    <mergeCell ref="K763:K764"/>
    <mergeCell ref="B765:B766"/>
    <mergeCell ref="C765:C766"/>
    <mergeCell ref="D765:D766"/>
    <mergeCell ref="E765:E766"/>
    <mergeCell ref="G765:G766"/>
    <mergeCell ref="H765:H766"/>
    <mergeCell ref="I765:I766"/>
    <mergeCell ref="J765:J766"/>
    <mergeCell ref="K765:K766"/>
    <mergeCell ref="F771:F772"/>
    <mergeCell ref="F765:F766"/>
    <mergeCell ref="B767:B768"/>
    <mergeCell ref="C767:C768"/>
    <mergeCell ref="D767:D768"/>
    <mergeCell ref="E767:E768"/>
    <mergeCell ref="G767:G768"/>
    <mergeCell ref="H767:H768"/>
    <mergeCell ref="I767:I768"/>
    <mergeCell ref="J767:J768"/>
    <mergeCell ref="K767:K768"/>
    <mergeCell ref="B769:B770"/>
    <mergeCell ref="C769:C770"/>
    <mergeCell ref="D769:D770"/>
    <mergeCell ref="E769:E770"/>
    <mergeCell ref="G769:G770"/>
    <mergeCell ref="H769:H770"/>
    <mergeCell ref="I769:I770"/>
    <mergeCell ref="J769:J770"/>
    <mergeCell ref="K769:K770"/>
    <mergeCell ref="F775:F776"/>
    <mergeCell ref="F769:F770"/>
    <mergeCell ref="B771:B772"/>
    <mergeCell ref="C771:C772"/>
    <mergeCell ref="D771:D772"/>
    <mergeCell ref="E771:E772"/>
    <mergeCell ref="G771:G772"/>
    <mergeCell ref="H771:H772"/>
    <mergeCell ref="I771:I772"/>
    <mergeCell ref="J771:J772"/>
    <mergeCell ref="K771:K772"/>
    <mergeCell ref="B773:B774"/>
    <mergeCell ref="C773:C774"/>
    <mergeCell ref="D773:D774"/>
    <mergeCell ref="E773:E774"/>
    <mergeCell ref="G773:G774"/>
    <mergeCell ref="H773:H774"/>
    <mergeCell ref="I773:I774"/>
    <mergeCell ref="J773:J774"/>
    <mergeCell ref="K773:K774"/>
    <mergeCell ref="F779:F780"/>
    <mergeCell ref="F773:F774"/>
    <mergeCell ref="B775:B776"/>
    <mergeCell ref="C775:C776"/>
    <mergeCell ref="D775:D776"/>
    <mergeCell ref="E775:E776"/>
    <mergeCell ref="G775:G776"/>
    <mergeCell ref="H775:H776"/>
    <mergeCell ref="I775:I776"/>
    <mergeCell ref="J775:J776"/>
    <mergeCell ref="K775:K776"/>
    <mergeCell ref="B777:B778"/>
    <mergeCell ref="C777:C778"/>
    <mergeCell ref="D777:D778"/>
    <mergeCell ref="E777:E778"/>
    <mergeCell ref="G777:G778"/>
    <mergeCell ref="H777:H778"/>
    <mergeCell ref="I777:I778"/>
    <mergeCell ref="J777:J778"/>
    <mergeCell ref="K777:K778"/>
    <mergeCell ref="F783:F784"/>
    <mergeCell ref="F777:F778"/>
    <mergeCell ref="B779:B780"/>
    <mergeCell ref="C779:C780"/>
    <mergeCell ref="D779:D780"/>
    <mergeCell ref="E779:E780"/>
    <mergeCell ref="G779:G780"/>
    <mergeCell ref="H779:H780"/>
    <mergeCell ref="I779:I780"/>
    <mergeCell ref="J779:J780"/>
    <mergeCell ref="K779:K780"/>
    <mergeCell ref="B781:B782"/>
    <mergeCell ref="C781:C782"/>
    <mergeCell ref="D781:D782"/>
    <mergeCell ref="E781:E782"/>
    <mergeCell ref="G781:G782"/>
    <mergeCell ref="H781:H782"/>
    <mergeCell ref="I781:I782"/>
    <mergeCell ref="J781:J782"/>
    <mergeCell ref="K781:K782"/>
    <mergeCell ref="F787:F788"/>
    <mergeCell ref="F781:F782"/>
    <mergeCell ref="B783:B784"/>
    <mergeCell ref="C783:C784"/>
    <mergeCell ref="D783:D784"/>
    <mergeCell ref="E783:E784"/>
    <mergeCell ref="G783:G784"/>
    <mergeCell ref="H783:H784"/>
    <mergeCell ref="I783:I784"/>
    <mergeCell ref="J783:J784"/>
    <mergeCell ref="K783:K784"/>
    <mergeCell ref="B785:B786"/>
    <mergeCell ref="C785:C786"/>
    <mergeCell ref="D785:D786"/>
    <mergeCell ref="E785:E786"/>
    <mergeCell ref="G785:G786"/>
    <mergeCell ref="H785:H786"/>
    <mergeCell ref="I785:I786"/>
    <mergeCell ref="J785:J786"/>
    <mergeCell ref="K785:K786"/>
    <mergeCell ref="F791:F792"/>
    <mergeCell ref="F785:F786"/>
    <mergeCell ref="B787:B788"/>
    <mergeCell ref="C787:C788"/>
    <mergeCell ref="D787:D788"/>
    <mergeCell ref="E787:E788"/>
    <mergeCell ref="G787:G788"/>
    <mergeCell ref="H787:H788"/>
    <mergeCell ref="I787:I788"/>
    <mergeCell ref="J787:J788"/>
    <mergeCell ref="K787:K788"/>
    <mergeCell ref="B789:B790"/>
    <mergeCell ref="C789:C790"/>
    <mergeCell ref="D789:D790"/>
    <mergeCell ref="E789:E790"/>
    <mergeCell ref="G789:G790"/>
    <mergeCell ref="H789:H790"/>
    <mergeCell ref="I789:I790"/>
    <mergeCell ref="J789:J790"/>
    <mergeCell ref="K789:K790"/>
    <mergeCell ref="F795:F796"/>
    <mergeCell ref="F789:F790"/>
    <mergeCell ref="B791:B792"/>
    <mergeCell ref="C791:C792"/>
    <mergeCell ref="D791:D792"/>
    <mergeCell ref="E791:E792"/>
    <mergeCell ref="G791:G792"/>
    <mergeCell ref="H791:H792"/>
    <mergeCell ref="I791:I792"/>
    <mergeCell ref="J791:J792"/>
    <mergeCell ref="K791:K792"/>
    <mergeCell ref="B793:B794"/>
    <mergeCell ref="C793:C794"/>
    <mergeCell ref="D793:D794"/>
    <mergeCell ref="E793:E794"/>
    <mergeCell ref="G793:G794"/>
    <mergeCell ref="H793:H794"/>
    <mergeCell ref="I793:I794"/>
    <mergeCell ref="J793:J794"/>
    <mergeCell ref="K793:K794"/>
    <mergeCell ref="F799:F800"/>
    <mergeCell ref="F793:F794"/>
    <mergeCell ref="B795:B796"/>
    <mergeCell ref="C795:C796"/>
    <mergeCell ref="D795:D796"/>
    <mergeCell ref="E795:E796"/>
    <mergeCell ref="G795:G796"/>
    <mergeCell ref="H795:H796"/>
    <mergeCell ref="I795:I796"/>
    <mergeCell ref="J795:J796"/>
    <mergeCell ref="K795:K796"/>
    <mergeCell ref="B797:B798"/>
    <mergeCell ref="C797:C798"/>
    <mergeCell ref="D797:D798"/>
    <mergeCell ref="E797:E798"/>
    <mergeCell ref="G797:G798"/>
    <mergeCell ref="H797:H798"/>
    <mergeCell ref="I797:I798"/>
    <mergeCell ref="J797:J798"/>
    <mergeCell ref="K797:K798"/>
    <mergeCell ref="F803:F804"/>
    <mergeCell ref="F797:F798"/>
    <mergeCell ref="B799:B800"/>
    <mergeCell ref="C799:C800"/>
    <mergeCell ref="D799:D800"/>
    <mergeCell ref="E799:E800"/>
    <mergeCell ref="G799:G800"/>
    <mergeCell ref="H799:H800"/>
    <mergeCell ref="I799:I800"/>
    <mergeCell ref="J799:J800"/>
    <mergeCell ref="K799:K800"/>
    <mergeCell ref="B801:B802"/>
    <mergeCell ref="C801:C802"/>
    <mergeCell ref="D801:D802"/>
    <mergeCell ref="E801:E802"/>
    <mergeCell ref="G801:G802"/>
    <mergeCell ref="H801:H802"/>
    <mergeCell ref="I801:I802"/>
    <mergeCell ref="J801:J802"/>
    <mergeCell ref="K801:K802"/>
    <mergeCell ref="F807:F808"/>
    <mergeCell ref="F801:F802"/>
    <mergeCell ref="B803:B804"/>
    <mergeCell ref="C803:C804"/>
    <mergeCell ref="D803:D804"/>
    <mergeCell ref="E803:E804"/>
    <mergeCell ref="G803:G804"/>
    <mergeCell ref="H803:H804"/>
    <mergeCell ref="I803:I804"/>
    <mergeCell ref="J803:J804"/>
    <mergeCell ref="K803:K804"/>
    <mergeCell ref="B805:B806"/>
    <mergeCell ref="C805:C806"/>
    <mergeCell ref="D805:D806"/>
    <mergeCell ref="E805:E806"/>
    <mergeCell ref="G805:G806"/>
    <mergeCell ref="H805:H806"/>
    <mergeCell ref="I805:I806"/>
    <mergeCell ref="J805:J806"/>
    <mergeCell ref="K805:K806"/>
    <mergeCell ref="F811:F812"/>
    <mergeCell ref="F805:F806"/>
    <mergeCell ref="B807:B808"/>
    <mergeCell ref="C807:C808"/>
    <mergeCell ref="D807:D808"/>
    <mergeCell ref="E807:E808"/>
    <mergeCell ref="G807:G808"/>
    <mergeCell ref="H807:H808"/>
    <mergeCell ref="I807:I808"/>
    <mergeCell ref="J807:J808"/>
    <mergeCell ref="K807:K808"/>
    <mergeCell ref="B809:B810"/>
    <mergeCell ref="C809:C810"/>
    <mergeCell ref="D809:D810"/>
    <mergeCell ref="E809:E810"/>
    <mergeCell ref="G809:G810"/>
    <mergeCell ref="H809:H810"/>
    <mergeCell ref="I809:I810"/>
    <mergeCell ref="J809:J810"/>
    <mergeCell ref="K809:K810"/>
    <mergeCell ref="F815:F816"/>
    <mergeCell ref="F809:F810"/>
    <mergeCell ref="B811:B812"/>
    <mergeCell ref="C811:C812"/>
    <mergeCell ref="D811:D812"/>
    <mergeCell ref="E811:E812"/>
    <mergeCell ref="G811:G812"/>
    <mergeCell ref="H811:H812"/>
    <mergeCell ref="I811:I812"/>
    <mergeCell ref="J811:J812"/>
    <mergeCell ref="K811:K812"/>
    <mergeCell ref="B813:B814"/>
    <mergeCell ref="C813:C814"/>
    <mergeCell ref="D813:D814"/>
    <mergeCell ref="E813:E814"/>
    <mergeCell ref="G813:G814"/>
    <mergeCell ref="H813:H814"/>
    <mergeCell ref="I813:I814"/>
    <mergeCell ref="J813:J814"/>
    <mergeCell ref="K813:K814"/>
    <mergeCell ref="F819:F820"/>
    <mergeCell ref="F813:F814"/>
    <mergeCell ref="B815:B816"/>
    <mergeCell ref="C815:C816"/>
    <mergeCell ref="D815:D816"/>
    <mergeCell ref="E815:E816"/>
    <mergeCell ref="G815:G816"/>
    <mergeCell ref="H815:H816"/>
    <mergeCell ref="I815:I816"/>
    <mergeCell ref="J815:J816"/>
    <mergeCell ref="K815:K816"/>
    <mergeCell ref="B817:B818"/>
    <mergeCell ref="C817:C818"/>
    <mergeCell ref="D817:D818"/>
    <mergeCell ref="E817:E818"/>
    <mergeCell ref="G817:G818"/>
    <mergeCell ref="H817:H818"/>
    <mergeCell ref="I817:I818"/>
    <mergeCell ref="J817:J818"/>
    <mergeCell ref="K817:K818"/>
    <mergeCell ref="F823:F824"/>
    <mergeCell ref="F817:F818"/>
    <mergeCell ref="B819:B820"/>
    <mergeCell ref="C819:C820"/>
    <mergeCell ref="D819:D820"/>
    <mergeCell ref="E819:E820"/>
    <mergeCell ref="G819:G820"/>
    <mergeCell ref="H819:H820"/>
    <mergeCell ref="I819:I820"/>
    <mergeCell ref="J819:J820"/>
    <mergeCell ref="K819:K820"/>
    <mergeCell ref="B821:B822"/>
    <mergeCell ref="C821:C822"/>
    <mergeCell ref="D821:D822"/>
    <mergeCell ref="E821:E822"/>
    <mergeCell ref="G821:G822"/>
    <mergeCell ref="H821:H822"/>
    <mergeCell ref="I821:I822"/>
    <mergeCell ref="J821:J822"/>
    <mergeCell ref="K821:K822"/>
    <mergeCell ref="F821:F822"/>
    <mergeCell ref="B823:B824"/>
    <mergeCell ref="C823:C824"/>
    <mergeCell ref="D823:D824"/>
    <mergeCell ref="E823:E824"/>
    <mergeCell ref="G823:G824"/>
    <mergeCell ref="H823:H824"/>
    <mergeCell ref="I823:I824"/>
    <mergeCell ref="J823:J824"/>
    <mergeCell ref="K823:K824"/>
    <mergeCell ref="B829:B830"/>
    <mergeCell ref="B825:B826"/>
    <mergeCell ref="C825:C826"/>
    <mergeCell ref="D825:D826"/>
    <mergeCell ref="E825:E826"/>
    <mergeCell ref="G825:G826"/>
    <mergeCell ref="H825:H826"/>
    <mergeCell ref="I825:I826"/>
    <mergeCell ref="J825:J826"/>
    <mergeCell ref="K825:K826"/>
    <mergeCell ref="C829:C830"/>
    <mergeCell ref="D829:D830"/>
    <mergeCell ref="E829:E830"/>
    <mergeCell ref="G829:G830"/>
    <mergeCell ref="H829:H830"/>
    <mergeCell ref="I829:I830"/>
    <mergeCell ref="J829:J830"/>
    <mergeCell ref="K829:K830"/>
    <mergeCell ref="F829:F830"/>
    <mergeCell ref="F825:F826"/>
    <mergeCell ref="B827:B828"/>
    <mergeCell ref="C827:C828"/>
    <mergeCell ref="D827:D828"/>
    <mergeCell ref="E827:E828"/>
    <mergeCell ref="G827:G828"/>
    <mergeCell ref="H827:H828"/>
    <mergeCell ref="I827:I828"/>
    <mergeCell ref="J827:J828"/>
    <mergeCell ref="K827:K828"/>
    <mergeCell ref="F827:F828"/>
    <mergeCell ref="I835:I836"/>
    <mergeCell ref="J835:J836"/>
    <mergeCell ref="K835:K836"/>
    <mergeCell ref="B831:B832"/>
    <mergeCell ref="C831:C832"/>
    <mergeCell ref="D831:D832"/>
    <mergeCell ref="E831:E832"/>
    <mergeCell ref="G831:G832"/>
    <mergeCell ref="H831:H832"/>
    <mergeCell ref="I831:I832"/>
    <mergeCell ref="J831:J832"/>
    <mergeCell ref="K831:K832"/>
    <mergeCell ref="B833:B834"/>
    <mergeCell ref="C833:C834"/>
    <mergeCell ref="D833:D834"/>
    <mergeCell ref="E833:E834"/>
    <mergeCell ref="G833:G834"/>
    <mergeCell ref="H833:H834"/>
    <mergeCell ref="I833:I834"/>
    <mergeCell ref="J833:J834"/>
    <mergeCell ref="K833:K834"/>
    <mergeCell ref="F831:F832"/>
    <mergeCell ref="F833:F834"/>
    <mergeCell ref="F835:F836"/>
    <mergeCell ref="B835:B836"/>
    <mergeCell ref="C835:C836"/>
    <mergeCell ref="D835:D836"/>
    <mergeCell ref="E835:E836"/>
    <mergeCell ref="G835:G836"/>
    <mergeCell ref="H835:H836"/>
  </mergeCells>
  <printOptions horizontalCentered="1"/>
  <pageMargins left="0.39370078740157483" right="0.39370078740157483" top="0.78740157480314965" bottom="0.78740157480314965" header="0.31496062992125984" footer="0.31496062992125984"/>
  <pageSetup paperSize="9" orientation="landscape" horizontalDpi="4294967293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7"/>
  <sheetViews>
    <sheetView topLeftCell="A52" zoomScale="115" zoomScaleNormal="115" zoomScaleSheetLayoutView="110" workbookViewId="0">
      <selection activeCell="H57" sqref="H57"/>
    </sheetView>
  </sheetViews>
  <sheetFormatPr defaultRowHeight="14.25" x14ac:dyDescent="0.2"/>
  <cols>
    <col min="1" max="1" width="31.75" customWidth="1"/>
    <col min="2" max="2" width="8.25" customWidth="1"/>
    <col min="3" max="3" width="8.75" customWidth="1"/>
    <col min="4" max="4" width="7.75" customWidth="1"/>
    <col min="5" max="5" width="13" customWidth="1"/>
    <col min="6" max="6" width="9.25" customWidth="1"/>
    <col min="7" max="10" width="9.75" customWidth="1"/>
    <col min="11" max="11" width="11.875" customWidth="1"/>
  </cols>
  <sheetData>
    <row r="1" spans="1:11" ht="24" x14ac:dyDescent="0.2">
      <c r="A1" s="33" t="s">
        <v>607</v>
      </c>
    </row>
    <row r="3" spans="1:11" ht="17.25" customHeight="1" x14ac:dyDescent="0.2">
      <c r="A3" s="421" t="s">
        <v>0</v>
      </c>
      <c r="B3" s="421"/>
      <c r="C3" s="421"/>
      <c r="D3" s="421"/>
      <c r="E3" s="421"/>
      <c r="F3" s="425" t="s">
        <v>1</v>
      </c>
      <c r="G3" s="426"/>
      <c r="H3" s="426"/>
      <c r="I3" s="426"/>
      <c r="J3" s="426"/>
      <c r="K3" s="427"/>
    </row>
    <row r="4" spans="1:11" ht="39" x14ac:dyDescent="0.2">
      <c r="A4" s="62" t="s">
        <v>663</v>
      </c>
      <c r="B4" s="64" t="s">
        <v>2</v>
      </c>
      <c r="C4" s="62" t="s">
        <v>193</v>
      </c>
      <c r="D4" s="62" t="s">
        <v>3</v>
      </c>
      <c r="E4" s="62" t="s">
        <v>604</v>
      </c>
      <c r="F4" s="143" t="s">
        <v>1014</v>
      </c>
      <c r="G4" s="62" t="s">
        <v>4</v>
      </c>
      <c r="H4" s="62" t="s">
        <v>5</v>
      </c>
      <c r="I4" s="62" t="s">
        <v>6</v>
      </c>
      <c r="J4" s="62" t="s">
        <v>7</v>
      </c>
      <c r="K4" s="62" t="s">
        <v>1399</v>
      </c>
    </row>
    <row r="5" spans="1:11" ht="27" customHeight="1" x14ac:dyDescent="0.2">
      <c r="A5" s="163" t="s">
        <v>608</v>
      </c>
      <c r="B5" s="422" t="s">
        <v>1407</v>
      </c>
      <c r="C5" s="423"/>
      <c r="D5" s="423"/>
      <c r="E5" s="424"/>
      <c r="F5" s="63"/>
      <c r="G5" s="63"/>
      <c r="H5" s="164">
        <f>SUM(H6,H57,H134,H151)</f>
        <v>30483650500</v>
      </c>
      <c r="I5" s="164">
        <f>SUM(I6,I57,I134,I151)</f>
        <v>3084707000</v>
      </c>
      <c r="J5" s="164">
        <f>SUM(J6,J57,J134,J151)</f>
        <v>3096082000</v>
      </c>
      <c r="K5" s="164">
        <f>SUM(K6,K57,K134,K151)</f>
        <v>36660939500</v>
      </c>
    </row>
    <row r="6" spans="1:11" s="60" customFormat="1" ht="24" x14ac:dyDescent="0.25">
      <c r="A6" s="153" t="s">
        <v>9</v>
      </c>
      <c r="B6" s="293" t="s">
        <v>1403</v>
      </c>
      <c r="C6" s="294"/>
      <c r="D6" s="294"/>
      <c r="E6" s="295"/>
      <c r="F6" s="43"/>
      <c r="G6" s="43"/>
      <c r="H6" s="44">
        <f>SUM(H7,H23,H33,H41,H45)</f>
        <v>220673000</v>
      </c>
      <c r="I6" s="44">
        <f>SUM(I7,I23,I33,I41,I45)</f>
        <v>31707000</v>
      </c>
      <c r="J6" s="44">
        <f>SUM(J7,J23,J33,J41,J45)</f>
        <v>31707000</v>
      </c>
      <c r="K6" s="44">
        <f>SUM(K7,K23,K33,K41,K45)</f>
        <v>280587000</v>
      </c>
    </row>
    <row r="7" spans="1:11" ht="19.5" x14ac:dyDescent="0.2">
      <c r="A7" s="22" t="s">
        <v>265</v>
      </c>
      <c r="B7" s="261"/>
      <c r="C7" s="261"/>
      <c r="D7" s="261"/>
      <c r="E7" s="261"/>
      <c r="F7" s="261" t="s">
        <v>11</v>
      </c>
      <c r="G7" s="261" t="s">
        <v>11</v>
      </c>
      <c r="H7" s="265">
        <f>SUM(H9:H22)</f>
        <v>37205000</v>
      </c>
      <c r="I7" s="265">
        <f>SUM(I9:I22)</f>
        <v>25285000</v>
      </c>
      <c r="J7" s="265">
        <f>SUM(J9:J22)</f>
        <v>25285000</v>
      </c>
      <c r="K7" s="265">
        <f>SUM(K9:K22)</f>
        <v>87775000</v>
      </c>
    </row>
    <row r="8" spans="1:11" ht="36" customHeight="1" x14ac:dyDescent="0.2">
      <c r="A8" s="21" t="s">
        <v>609</v>
      </c>
      <c r="B8" s="261"/>
      <c r="C8" s="261"/>
      <c r="D8" s="261"/>
      <c r="E8" s="261"/>
      <c r="F8" s="261"/>
      <c r="G8" s="261"/>
      <c r="H8" s="265"/>
      <c r="I8" s="265"/>
      <c r="J8" s="265"/>
      <c r="K8" s="265"/>
    </row>
    <row r="9" spans="1:11" ht="19.5" x14ac:dyDescent="0.2">
      <c r="A9" s="24" t="s">
        <v>1305</v>
      </c>
      <c r="B9" s="263">
        <v>6.3</v>
      </c>
      <c r="C9" s="263">
        <v>1</v>
      </c>
      <c r="D9" s="263">
        <v>1</v>
      </c>
      <c r="E9" s="263" t="s">
        <v>611</v>
      </c>
      <c r="F9" s="410" t="s">
        <v>11</v>
      </c>
      <c r="G9" s="410" t="s">
        <v>11</v>
      </c>
      <c r="H9" s="244">
        <v>1920000</v>
      </c>
      <c r="I9" s="244">
        <v>1920000</v>
      </c>
      <c r="J9" s="244">
        <v>1920000</v>
      </c>
      <c r="K9" s="244">
        <f>SUM(H9:J9)</f>
        <v>5760000</v>
      </c>
    </row>
    <row r="10" spans="1:11" ht="34.5" customHeight="1" x14ac:dyDescent="0.2">
      <c r="A10" s="25" t="s">
        <v>610</v>
      </c>
      <c r="B10" s="263"/>
      <c r="C10" s="263"/>
      <c r="D10" s="263"/>
      <c r="E10" s="263"/>
      <c r="F10" s="410"/>
      <c r="G10" s="410"/>
      <c r="H10" s="244"/>
      <c r="I10" s="244"/>
      <c r="J10" s="244"/>
      <c r="K10" s="263"/>
    </row>
    <row r="11" spans="1:11" ht="19.5" x14ac:dyDescent="0.2">
      <c r="A11" s="19" t="s">
        <v>1306</v>
      </c>
      <c r="B11" s="252">
        <v>6.5</v>
      </c>
      <c r="C11" s="252">
        <v>1</v>
      </c>
      <c r="D11" s="252">
        <v>1</v>
      </c>
      <c r="E11" s="252" t="s">
        <v>611</v>
      </c>
      <c r="F11" s="329"/>
      <c r="G11" s="329"/>
      <c r="H11" s="251">
        <v>3250000</v>
      </c>
      <c r="I11" s="251">
        <v>3250000</v>
      </c>
      <c r="J11" s="251">
        <v>3250000</v>
      </c>
      <c r="K11" s="251">
        <f>SUM(H11:J11)</f>
        <v>9750000</v>
      </c>
    </row>
    <row r="12" spans="1:11" ht="23.25" customHeight="1" x14ac:dyDescent="0.2">
      <c r="A12" s="20" t="s">
        <v>613</v>
      </c>
      <c r="B12" s="252"/>
      <c r="C12" s="252"/>
      <c r="D12" s="252"/>
      <c r="E12" s="252"/>
      <c r="F12" s="329"/>
      <c r="G12" s="329"/>
      <c r="H12" s="251"/>
      <c r="I12" s="251"/>
      <c r="J12" s="251"/>
      <c r="K12" s="252"/>
    </row>
    <row r="13" spans="1:11" ht="19.5" x14ac:dyDescent="0.2">
      <c r="A13" s="19" t="s">
        <v>1146</v>
      </c>
      <c r="B13" s="252">
        <v>6.5</v>
      </c>
      <c r="C13" s="252">
        <v>1</v>
      </c>
      <c r="D13" s="252">
        <v>1</v>
      </c>
      <c r="E13" s="252" t="s">
        <v>611</v>
      </c>
      <c r="F13" s="329" t="s">
        <v>11</v>
      </c>
      <c r="G13" s="329" t="s">
        <v>11</v>
      </c>
      <c r="H13" s="251">
        <v>1920000</v>
      </c>
      <c r="I13" s="410" t="s">
        <v>11</v>
      </c>
      <c r="J13" s="410" t="s">
        <v>11</v>
      </c>
      <c r="K13" s="251">
        <f>SUM(H13:J13)</f>
        <v>1920000</v>
      </c>
    </row>
    <row r="14" spans="1:11" ht="36.75" customHeight="1" x14ac:dyDescent="0.2">
      <c r="A14" s="81" t="s">
        <v>1100</v>
      </c>
      <c r="B14" s="252"/>
      <c r="C14" s="252"/>
      <c r="D14" s="252"/>
      <c r="E14" s="252"/>
      <c r="F14" s="329"/>
      <c r="G14" s="329"/>
      <c r="H14" s="251"/>
      <c r="I14" s="410"/>
      <c r="J14" s="410"/>
      <c r="K14" s="252"/>
    </row>
    <row r="15" spans="1:11" ht="19.5" x14ac:dyDescent="0.2">
      <c r="A15" s="24" t="s">
        <v>1307</v>
      </c>
      <c r="B15" s="263">
        <v>6.5</v>
      </c>
      <c r="C15" s="263">
        <v>1</v>
      </c>
      <c r="D15" s="263">
        <v>1</v>
      </c>
      <c r="E15" s="263" t="s">
        <v>612</v>
      </c>
      <c r="F15" s="410" t="s">
        <v>11</v>
      </c>
      <c r="G15" s="410" t="s">
        <v>11</v>
      </c>
      <c r="H15" s="244">
        <v>115000</v>
      </c>
      <c r="I15" s="244">
        <v>115000</v>
      </c>
      <c r="J15" s="244">
        <v>115000</v>
      </c>
      <c r="K15" s="244">
        <f>SUM(H15:J15)</f>
        <v>345000</v>
      </c>
    </row>
    <row r="16" spans="1:11" ht="32.25" customHeight="1" x14ac:dyDescent="0.2">
      <c r="A16" s="25" t="s">
        <v>1101</v>
      </c>
      <c r="B16" s="263"/>
      <c r="C16" s="263"/>
      <c r="D16" s="263"/>
      <c r="E16" s="263"/>
      <c r="F16" s="410"/>
      <c r="G16" s="410"/>
      <c r="H16" s="244"/>
      <c r="I16" s="244"/>
      <c r="J16" s="244"/>
      <c r="K16" s="263"/>
    </row>
    <row r="17" spans="1:12" s="87" customFormat="1" ht="19.5" x14ac:dyDescent="0.4">
      <c r="A17" s="24" t="s">
        <v>1308</v>
      </c>
      <c r="B17" s="223">
        <v>2.5</v>
      </c>
      <c r="C17" s="223">
        <v>1</v>
      </c>
      <c r="D17" s="223"/>
      <c r="E17" s="223" t="s">
        <v>236</v>
      </c>
      <c r="F17" s="303" t="s">
        <v>11</v>
      </c>
      <c r="G17" s="303" t="s">
        <v>11</v>
      </c>
      <c r="H17" s="222">
        <v>10000000</v>
      </c>
      <c r="I17" s="223" t="s">
        <v>11</v>
      </c>
      <c r="J17" s="223" t="s">
        <v>11</v>
      </c>
      <c r="K17" s="224">
        <v>10000000</v>
      </c>
    </row>
    <row r="18" spans="1:12" s="87" customFormat="1" ht="24" customHeight="1" x14ac:dyDescent="0.4">
      <c r="A18" s="204" t="s">
        <v>235</v>
      </c>
      <c r="B18" s="223"/>
      <c r="C18" s="223"/>
      <c r="D18" s="223"/>
      <c r="E18" s="223"/>
      <c r="F18" s="303"/>
      <c r="G18" s="303"/>
      <c r="H18" s="222"/>
      <c r="I18" s="223"/>
      <c r="J18" s="223"/>
      <c r="K18" s="224"/>
    </row>
    <row r="19" spans="1:12" s="87" customFormat="1" ht="19.5" x14ac:dyDescent="0.4">
      <c r="A19" s="24" t="s">
        <v>1309</v>
      </c>
      <c r="B19" s="223">
        <v>2.5</v>
      </c>
      <c r="C19" s="223">
        <v>1</v>
      </c>
      <c r="D19" s="223">
        <v>1</v>
      </c>
      <c r="E19" s="223" t="s">
        <v>236</v>
      </c>
      <c r="F19" s="303" t="s">
        <v>11</v>
      </c>
      <c r="G19" s="303" t="s">
        <v>11</v>
      </c>
      <c r="H19" s="222">
        <v>10000000</v>
      </c>
      <c r="I19" s="222">
        <v>10000000</v>
      </c>
      <c r="J19" s="224">
        <v>10000000</v>
      </c>
      <c r="K19" s="224">
        <v>30000000</v>
      </c>
    </row>
    <row r="20" spans="1:12" s="87" customFormat="1" ht="19.5" x14ac:dyDescent="0.4">
      <c r="A20" s="109" t="s">
        <v>1035</v>
      </c>
      <c r="B20" s="223"/>
      <c r="C20" s="223"/>
      <c r="D20" s="223"/>
      <c r="E20" s="223"/>
      <c r="F20" s="303"/>
      <c r="G20" s="303"/>
      <c r="H20" s="222"/>
      <c r="I20" s="222"/>
      <c r="J20" s="224"/>
      <c r="K20" s="224"/>
    </row>
    <row r="21" spans="1:12" s="87" customFormat="1" ht="19.5" x14ac:dyDescent="0.4">
      <c r="A21" s="24" t="s">
        <v>1310</v>
      </c>
      <c r="B21" s="223">
        <v>2.5</v>
      </c>
      <c r="C21" s="223">
        <v>1</v>
      </c>
      <c r="D21" s="223">
        <v>1</v>
      </c>
      <c r="E21" s="223" t="s">
        <v>236</v>
      </c>
      <c r="F21" s="303" t="s">
        <v>11</v>
      </c>
      <c r="G21" s="303" t="s">
        <v>11</v>
      </c>
      <c r="H21" s="222">
        <v>10000000</v>
      </c>
      <c r="I21" s="222">
        <v>10000000</v>
      </c>
      <c r="J21" s="224">
        <v>10000000</v>
      </c>
      <c r="K21" s="224">
        <v>30000000</v>
      </c>
    </row>
    <row r="22" spans="1:12" s="87" customFormat="1" ht="19.5" x14ac:dyDescent="0.4">
      <c r="A22" s="109" t="s">
        <v>1036</v>
      </c>
      <c r="B22" s="223"/>
      <c r="C22" s="223"/>
      <c r="D22" s="223"/>
      <c r="E22" s="223"/>
      <c r="F22" s="303"/>
      <c r="G22" s="303"/>
      <c r="H22" s="222"/>
      <c r="I22" s="222"/>
      <c r="J22" s="224"/>
      <c r="K22" s="224"/>
    </row>
    <row r="23" spans="1:12" ht="19.5" x14ac:dyDescent="0.2">
      <c r="A23" s="22" t="s">
        <v>100</v>
      </c>
      <c r="B23" s="261"/>
      <c r="C23" s="261"/>
      <c r="D23" s="261"/>
      <c r="E23" s="261"/>
      <c r="F23" s="261" t="s">
        <v>11</v>
      </c>
      <c r="G23" s="261" t="s">
        <v>11</v>
      </c>
      <c r="H23" s="265">
        <f>SUM(H25:H32)</f>
        <v>5422000</v>
      </c>
      <c r="I23" s="265">
        <f>SUM(I25:I32)</f>
        <v>5422000</v>
      </c>
      <c r="J23" s="265">
        <f>SUM(J25:J32)</f>
        <v>5422000</v>
      </c>
      <c r="K23" s="265">
        <f>SUM(K25:K32)</f>
        <v>12766000</v>
      </c>
    </row>
    <row r="24" spans="1:12" ht="33" customHeight="1" x14ac:dyDescent="0.2">
      <c r="A24" s="21" t="s">
        <v>1401</v>
      </c>
      <c r="B24" s="261"/>
      <c r="C24" s="261"/>
      <c r="D24" s="261"/>
      <c r="E24" s="261"/>
      <c r="F24" s="261"/>
      <c r="G24" s="261"/>
      <c r="H24" s="265"/>
      <c r="I24" s="265"/>
      <c r="J24" s="265"/>
      <c r="K24" s="265"/>
    </row>
    <row r="25" spans="1:12" ht="19.5" x14ac:dyDescent="0.2">
      <c r="A25" s="37" t="s">
        <v>1327</v>
      </c>
      <c r="B25" s="252">
        <v>6.2</v>
      </c>
      <c r="C25" s="252">
        <v>1</v>
      </c>
      <c r="D25" s="252">
        <v>1</v>
      </c>
      <c r="E25" s="252" t="s">
        <v>611</v>
      </c>
      <c r="F25" s="329" t="s">
        <v>11</v>
      </c>
      <c r="G25" s="329" t="s">
        <v>11</v>
      </c>
      <c r="H25" s="251">
        <v>1750000</v>
      </c>
      <c r="I25" s="251">
        <v>1750000</v>
      </c>
      <c r="J25" s="251">
        <v>1750000</v>
      </c>
      <c r="K25" s="251">
        <v>1750000</v>
      </c>
    </row>
    <row r="26" spans="1:12" ht="30.75" customHeight="1" x14ac:dyDescent="0.2">
      <c r="A26" s="20" t="s">
        <v>1400</v>
      </c>
      <c r="B26" s="252"/>
      <c r="C26" s="252"/>
      <c r="D26" s="252"/>
      <c r="E26" s="252"/>
      <c r="F26" s="329"/>
      <c r="G26" s="329"/>
      <c r="H26" s="251"/>
      <c r="I26" s="251"/>
      <c r="J26" s="251"/>
      <c r="K26" s="251"/>
      <c r="L26" s="50"/>
    </row>
    <row r="27" spans="1:12" ht="19.5" x14ac:dyDescent="0.2">
      <c r="A27" s="37" t="s">
        <v>1326</v>
      </c>
      <c r="B27" s="252">
        <v>6.2</v>
      </c>
      <c r="C27" s="252">
        <v>1</v>
      </c>
      <c r="D27" s="252">
        <v>1</v>
      </c>
      <c r="E27" s="252" t="s">
        <v>611</v>
      </c>
      <c r="F27" s="329" t="s">
        <v>11</v>
      </c>
      <c r="G27" s="329" t="s">
        <v>11</v>
      </c>
      <c r="H27" s="251">
        <v>780000</v>
      </c>
      <c r="I27" s="251">
        <v>780000</v>
      </c>
      <c r="J27" s="251">
        <v>780000</v>
      </c>
      <c r="K27" s="251">
        <f>SUM(H27:J27)</f>
        <v>2340000</v>
      </c>
    </row>
    <row r="28" spans="1:12" ht="19.5" x14ac:dyDescent="0.2">
      <c r="A28" s="20" t="s">
        <v>1402</v>
      </c>
      <c r="B28" s="252"/>
      <c r="C28" s="252"/>
      <c r="D28" s="252"/>
      <c r="E28" s="252"/>
      <c r="F28" s="329"/>
      <c r="G28" s="329"/>
      <c r="H28" s="251"/>
      <c r="I28" s="251"/>
      <c r="J28" s="251"/>
      <c r="K28" s="252"/>
    </row>
    <row r="29" spans="1:12" ht="19.5" x14ac:dyDescent="0.2">
      <c r="A29" s="19" t="s">
        <v>1328</v>
      </c>
      <c r="B29" s="252">
        <v>6.2</v>
      </c>
      <c r="C29" s="252">
        <v>1</v>
      </c>
      <c r="D29" s="252">
        <v>1</v>
      </c>
      <c r="E29" s="252" t="s">
        <v>611</v>
      </c>
      <c r="F29" s="329" t="s">
        <v>11</v>
      </c>
      <c r="G29" s="329" t="s">
        <v>11</v>
      </c>
      <c r="H29" s="251">
        <v>692000</v>
      </c>
      <c r="I29" s="251">
        <v>692000</v>
      </c>
      <c r="J29" s="251">
        <v>692000</v>
      </c>
      <c r="K29" s="251">
        <f>SUM(H29:J29)</f>
        <v>2076000</v>
      </c>
    </row>
    <row r="30" spans="1:12" ht="24" customHeight="1" x14ac:dyDescent="0.2">
      <c r="A30" s="20" t="s">
        <v>615</v>
      </c>
      <c r="B30" s="252"/>
      <c r="C30" s="252"/>
      <c r="D30" s="252"/>
      <c r="E30" s="252"/>
      <c r="F30" s="329"/>
      <c r="G30" s="329"/>
      <c r="H30" s="251"/>
      <c r="I30" s="251"/>
      <c r="J30" s="251"/>
      <c r="K30" s="252"/>
    </row>
    <row r="31" spans="1:12" ht="19.5" x14ac:dyDescent="0.2">
      <c r="A31" s="19" t="s">
        <v>1336</v>
      </c>
      <c r="B31" s="252">
        <v>6.2</v>
      </c>
      <c r="C31" s="252">
        <v>1</v>
      </c>
      <c r="D31" s="252">
        <v>1</v>
      </c>
      <c r="E31" s="252" t="s">
        <v>236</v>
      </c>
      <c r="F31" s="329" t="s">
        <v>11</v>
      </c>
      <c r="G31" s="329" t="s">
        <v>11</v>
      </c>
      <c r="H31" s="251">
        <v>2200000</v>
      </c>
      <c r="I31" s="251">
        <v>2200000</v>
      </c>
      <c r="J31" s="251">
        <v>2200000</v>
      </c>
      <c r="K31" s="251">
        <f>SUM(H31:J31)</f>
        <v>6600000</v>
      </c>
    </row>
    <row r="32" spans="1:12" ht="24" customHeight="1" x14ac:dyDescent="0.2">
      <c r="A32" s="20" t="s">
        <v>614</v>
      </c>
      <c r="B32" s="252"/>
      <c r="C32" s="252"/>
      <c r="D32" s="252"/>
      <c r="E32" s="252"/>
      <c r="F32" s="329"/>
      <c r="G32" s="329"/>
      <c r="H32" s="251"/>
      <c r="I32" s="251"/>
      <c r="J32" s="251"/>
      <c r="K32" s="252"/>
    </row>
    <row r="33" spans="1:13" ht="19.5" x14ac:dyDescent="0.2">
      <c r="A33" s="22" t="s">
        <v>303</v>
      </c>
      <c r="B33" s="261"/>
      <c r="C33" s="261"/>
      <c r="D33" s="261"/>
      <c r="E33" s="266" t="s">
        <v>347</v>
      </c>
      <c r="F33" s="261" t="s">
        <v>11</v>
      </c>
      <c r="G33" s="261" t="s">
        <v>11</v>
      </c>
      <c r="H33" s="260">
        <f>SUM(H35:H40)</f>
        <v>69246000</v>
      </c>
      <c r="I33" s="260">
        <f>SUM(I35:I40)</f>
        <v>200000</v>
      </c>
      <c r="J33" s="260">
        <f>SUM(J35:J40)</f>
        <v>200000</v>
      </c>
      <c r="K33" s="260">
        <f>SUM(K35:K40)</f>
        <v>69646000</v>
      </c>
    </row>
    <row r="34" spans="1:13" ht="34.5" customHeight="1" x14ac:dyDescent="0.2">
      <c r="A34" s="21" t="s">
        <v>616</v>
      </c>
      <c r="B34" s="261"/>
      <c r="C34" s="261"/>
      <c r="D34" s="261"/>
      <c r="E34" s="266"/>
      <c r="F34" s="261"/>
      <c r="G34" s="261"/>
      <c r="H34" s="260"/>
      <c r="I34" s="260"/>
      <c r="J34" s="260"/>
      <c r="K34" s="260"/>
    </row>
    <row r="35" spans="1:13" ht="19.5" x14ac:dyDescent="0.2">
      <c r="A35" s="19" t="s">
        <v>1337</v>
      </c>
      <c r="B35" s="252">
        <v>6.3</v>
      </c>
      <c r="C35" s="252">
        <v>1</v>
      </c>
      <c r="D35" s="252">
        <v>1</v>
      </c>
      <c r="E35" s="252" t="s">
        <v>611</v>
      </c>
      <c r="F35" s="329" t="s">
        <v>11</v>
      </c>
      <c r="G35" s="329" t="s">
        <v>11</v>
      </c>
      <c r="H35" s="251">
        <v>200000</v>
      </c>
      <c r="I35" s="251">
        <v>200000</v>
      </c>
      <c r="J35" s="251">
        <v>200000</v>
      </c>
      <c r="K35" s="251">
        <f>SUM(H35:J35)</f>
        <v>600000</v>
      </c>
    </row>
    <row r="36" spans="1:13" ht="36.75" customHeight="1" x14ac:dyDescent="0.2">
      <c r="A36" s="20" t="s">
        <v>617</v>
      </c>
      <c r="B36" s="252"/>
      <c r="C36" s="252"/>
      <c r="D36" s="252"/>
      <c r="E36" s="252"/>
      <c r="F36" s="329"/>
      <c r="G36" s="329"/>
      <c r="H36" s="251"/>
      <c r="I36" s="251"/>
      <c r="J36" s="251"/>
      <c r="K36" s="252"/>
    </row>
    <row r="37" spans="1:13" ht="19.5" x14ac:dyDescent="0.2">
      <c r="A37" s="19" t="s">
        <v>1404</v>
      </c>
      <c r="B37" s="252">
        <v>6.3</v>
      </c>
      <c r="C37" s="252">
        <v>1</v>
      </c>
      <c r="D37" s="252">
        <v>1</v>
      </c>
      <c r="E37" s="252" t="s">
        <v>312</v>
      </c>
      <c r="F37" s="329" t="s">
        <v>11</v>
      </c>
      <c r="G37" s="329" t="s">
        <v>11</v>
      </c>
      <c r="H37" s="251">
        <v>44000000</v>
      </c>
      <c r="I37" s="252" t="s">
        <v>11</v>
      </c>
      <c r="J37" s="252" t="s">
        <v>11</v>
      </c>
      <c r="K37" s="251">
        <v>44000000</v>
      </c>
    </row>
    <row r="38" spans="1:13" ht="33.75" customHeight="1" x14ac:dyDescent="0.2">
      <c r="A38" s="20" t="s">
        <v>311</v>
      </c>
      <c r="B38" s="252"/>
      <c r="C38" s="252"/>
      <c r="D38" s="252"/>
      <c r="E38" s="252"/>
      <c r="F38" s="329"/>
      <c r="G38" s="329"/>
      <c r="H38" s="251"/>
      <c r="I38" s="252"/>
      <c r="J38" s="252"/>
      <c r="K38" s="251"/>
      <c r="M38" s="41"/>
    </row>
    <row r="39" spans="1:13" s="157" customFormat="1" ht="17.25" customHeight="1" x14ac:dyDescent="0.2">
      <c r="A39" s="159" t="s">
        <v>1339</v>
      </c>
      <c r="B39" s="229">
        <v>5.7</v>
      </c>
      <c r="C39" s="230">
        <v>1</v>
      </c>
      <c r="D39" s="230">
        <v>2</v>
      </c>
      <c r="E39" s="230" t="s">
        <v>581</v>
      </c>
      <c r="F39" s="385" t="s">
        <v>11</v>
      </c>
      <c r="G39" s="385" t="s">
        <v>11</v>
      </c>
      <c r="H39" s="381">
        <v>25046000</v>
      </c>
      <c r="I39" s="280" t="s">
        <v>11</v>
      </c>
      <c r="J39" s="280" t="s">
        <v>11</v>
      </c>
      <c r="K39" s="278">
        <v>25046000</v>
      </c>
    </row>
    <row r="40" spans="1:13" s="157" customFormat="1" ht="58.5" x14ac:dyDescent="0.2">
      <c r="A40" s="155" t="s">
        <v>1132</v>
      </c>
      <c r="B40" s="229"/>
      <c r="C40" s="230"/>
      <c r="D40" s="230"/>
      <c r="E40" s="230"/>
      <c r="F40" s="386"/>
      <c r="G40" s="386"/>
      <c r="H40" s="382"/>
      <c r="I40" s="281"/>
      <c r="J40" s="281"/>
      <c r="K40" s="278"/>
    </row>
    <row r="41" spans="1:13" ht="19.5" x14ac:dyDescent="0.2">
      <c r="A41" s="22" t="s">
        <v>22</v>
      </c>
      <c r="B41" s="261"/>
      <c r="C41" s="261"/>
      <c r="D41" s="261"/>
      <c r="E41" s="261" t="s">
        <v>347</v>
      </c>
      <c r="F41" s="261" t="s">
        <v>11</v>
      </c>
      <c r="G41" s="261" t="s">
        <v>11</v>
      </c>
      <c r="H41" s="265">
        <v>800000</v>
      </c>
      <c r="I41" s="265">
        <v>800000</v>
      </c>
      <c r="J41" s="265">
        <v>800000</v>
      </c>
      <c r="K41" s="265">
        <f>SUM(H41:J41)</f>
        <v>2400000</v>
      </c>
    </row>
    <row r="42" spans="1:13" ht="47.25" customHeight="1" x14ac:dyDescent="0.2">
      <c r="A42" s="21" t="s">
        <v>618</v>
      </c>
      <c r="B42" s="261"/>
      <c r="C42" s="261"/>
      <c r="D42" s="261"/>
      <c r="E42" s="261"/>
      <c r="F42" s="261"/>
      <c r="G42" s="261"/>
      <c r="H42" s="265"/>
      <c r="I42" s="265"/>
      <c r="J42" s="265"/>
      <c r="K42" s="261"/>
    </row>
    <row r="43" spans="1:13" ht="19.5" x14ac:dyDescent="0.2">
      <c r="A43" s="19" t="s">
        <v>1341</v>
      </c>
      <c r="B43" s="252">
        <v>6.5</v>
      </c>
      <c r="C43" s="252">
        <v>1</v>
      </c>
      <c r="D43" s="252">
        <v>1</v>
      </c>
      <c r="E43" s="252" t="s">
        <v>620</v>
      </c>
      <c r="F43" s="329" t="s">
        <v>11</v>
      </c>
      <c r="G43" s="329" t="s">
        <v>11</v>
      </c>
      <c r="H43" s="251">
        <v>800000</v>
      </c>
      <c r="I43" s="251">
        <v>800000</v>
      </c>
      <c r="J43" s="251">
        <v>800000</v>
      </c>
      <c r="K43" s="251">
        <f>SUM(H43:J43)</f>
        <v>2400000</v>
      </c>
    </row>
    <row r="44" spans="1:13" ht="32.25" customHeight="1" x14ac:dyDescent="0.2">
      <c r="A44" s="20" t="s">
        <v>619</v>
      </c>
      <c r="B44" s="252"/>
      <c r="C44" s="252"/>
      <c r="D44" s="252"/>
      <c r="E44" s="252"/>
      <c r="F44" s="329"/>
      <c r="G44" s="329"/>
      <c r="H44" s="251"/>
      <c r="I44" s="251"/>
      <c r="J44" s="251"/>
      <c r="K44" s="252"/>
    </row>
    <row r="45" spans="1:13" ht="19.5" customHeight="1" x14ac:dyDescent="0.2">
      <c r="A45" s="79" t="s">
        <v>104</v>
      </c>
      <c r="B45" s="237"/>
      <c r="C45" s="237"/>
      <c r="D45" s="237"/>
      <c r="E45" s="237"/>
      <c r="F45" s="237" t="s">
        <v>11</v>
      </c>
      <c r="G45" s="237" t="s">
        <v>11</v>
      </c>
      <c r="H45" s="419">
        <f>SUM(H47:H56)</f>
        <v>108000000</v>
      </c>
      <c r="I45" s="397" t="s">
        <v>11</v>
      </c>
      <c r="J45" s="397" t="s">
        <v>11</v>
      </c>
      <c r="K45" s="419">
        <f>SUM(K47:K56)</f>
        <v>108000000</v>
      </c>
    </row>
    <row r="46" spans="1:13" ht="34.5" customHeight="1" x14ac:dyDescent="0.2">
      <c r="A46" s="166" t="s">
        <v>1099</v>
      </c>
      <c r="B46" s="238"/>
      <c r="C46" s="238"/>
      <c r="D46" s="238"/>
      <c r="E46" s="238"/>
      <c r="F46" s="238"/>
      <c r="G46" s="238"/>
      <c r="H46" s="420"/>
      <c r="I46" s="398"/>
      <c r="J46" s="398"/>
      <c r="K46" s="420"/>
    </row>
    <row r="47" spans="1:13" s="157" customFormat="1" ht="19.5" customHeight="1" x14ac:dyDescent="0.2">
      <c r="A47" s="159" t="s">
        <v>1102</v>
      </c>
      <c r="B47" s="385">
        <v>6.5</v>
      </c>
      <c r="C47" s="385">
        <v>1</v>
      </c>
      <c r="D47" s="385">
        <v>1</v>
      </c>
      <c r="E47" s="385" t="s">
        <v>622</v>
      </c>
      <c r="F47" s="385" t="s">
        <v>11</v>
      </c>
      <c r="G47" s="385" t="s">
        <v>11</v>
      </c>
      <c r="H47" s="417">
        <v>18000000</v>
      </c>
      <c r="I47" s="385" t="s">
        <v>11</v>
      </c>
      <c r="J47" s="385" t="s">
        <v>11</v>
      </c>
      <c r="K47" s="417">
        <v>18000000</v>
      </c>
    </row>
    <row r="48" spans="1:13" s="157" customFormat="1" ht="94.5" customHeight="1" x14ac:dyDescent="0.2">
      <c r="A48" s="165" t="s">
        <v>1228</v>
      </c>
      <c r="B48" s="386"/>
      <c r="C48" s="386"/>
      <c r="D48" s="386"/>
      <c r="E48" s="386"/>
      <c r="F48" s="386"/>
      <c r="G48" s="386"/>
      <c r="H48" s="418"/>
      <c r="I48" s="386"/>
      <c r="J48" s="386"/>
      <c r="K48" s="418"/>
    </row>
    <row r="49" spans="1:11" s="157" customFormat="1" ht="19.5" x14ac:dyDescent="0.2">
      <c r="A49" s="159" t="s">
        <v>1103</v>
      </c>
      <c r="B49" s="229">
        <v>6.5</v>
      </c>
      <c r="C49" s="229">
        <v>1</v>
      </c>
      <c r="D49" s="229">
        <v>1</v>
      </c>
      <c r="E49" s="229" t="s">
        <v>622</v>
      </c>
      <c r="F49" s="229" t="s">
        <v>11</v>
      </c>
      <c r="G49" s="229" t="s">
        <v>11</v>
      </c>
      <c r="H49" s="277">
        <v>18000000</v>
      </c>
      <c r="I49" s="229" t="s">
        <v>11</v>
      </c>
      <c r="J49" s="229" t="s">
        <v>11</v>
      </c>
      <c r="K49" s="277">
        <v>18000000</v>
      </c>
    </row>
    <row r="50" spans="1:11" s="157" customFormat="1" ht="91.5" customHeight="1" x14ac:dyDescent="0.2">
      <c r="A50" s="165" t="s">
        <v>1229</v>
      </c>
      <c r="B50" s="229"/>
      <c r="C50" s="229"/>
      <c r="D50" s="229"/>
      <c r="E50" s="229"/>
      <c r="F50" s="229"/>
      <c r="G50" s="229"/>
      <c r="H50" s="277"/>
      <c r="I50" s="229"/>
      <c r="J50" s="229"/>
      <c r="K50" s="277"/>
    </row>
    <row r="51" spans="1:11" s="157" customFormat="1" ht="19.5" x14ac:dyDescent="0.2">
      <c r="A51" s="159" t="s">
        <v>1230</v>
      </c>
      <c r="B51" s="229">
        <v>6.5</v>
      </c>
      <c r="C51" s="229">
        <v>1</v>
      </c>
      <c r="D51" s="229">
        <v>1</v>
      </c>
      <c r="E51" s="229" t="s">
        <v>1231</v>
      </c>
      <c r="F51" s="229" t="s">
        <v>11</v>
      </c>
      <c r="G51" s="229" t="s">
        <v>11</v>
      </c>
      <c r="H51" s="277">
        <v>16000000</v>
      </c>
      <c r="I51" s="229" t="s">
        <v>11</v>
      </c>
      <c r="J51" s="229" t="s">
        <v>11</v>
      </c>
      <c r="K51" s="277">
        <v>16000000</v>
      </c>
    </row>
    <row r="52" spans="1:11" s="157" customFormat="1" ht="57.75" customHeight="1" x14ac:dyDescent="0.2">
      <c r="A52" s="165" t="s">
        <v>1232</v>
      </c>
      <c r="B52" s="229"/>
      <c r="C52" s="229"/>
      <c r="D52" s="229"/>
      <c r="E52" s="229"/>
      <c r="F52" s="229"/>
      <c r="G52" s="229"/>
      <c r="H52" s="277"/>
      <c r="I52" s="229"/>
      <c r="J52" s="229"/>
      <c r="K52" s="277"/>
    </row>
    <row r="53" spans="1:11" s="157" customFormat="1" ht="19.5" x14ac:dyDescent="0.2">
      <c r="A53" s="159" t="s">
        <v>1233</v>
      </c>
      <c r="B53" s="229">
        <v>6.5</v>
      </c>
      <c r="C53" s="229">
        <v>1</v>
      </c>
      <c r="D53" s="229">
        <v>1</v>
      </c>
      <c r="E53" s="229" t="s">
        <v>1231</v>
      </c>
      <c r="F53" s="229" t="s">
        <v>11</v>
      </c>
      <c r="G53" s="229" t="s">
        <v>11</v>
      </c>
      <c r="H53" s="277">
        <v>16000000</v>
      </c>
      <c r="I53" s="229" t="s">
        <v>11</v>
      </c>
      <c r="J53" s="229" t="s">
        <v>11</v>
      </c>
      <c r="K53" s="277">
        <v>16000000</v>
      </c>
    </row>
    <row r="54" spans="1:11" s="157" customFormat="1" ht="57.75" customHeight="1" x14ac:dyDescent="0.2">
      <c r="A54" s="165" t="s">
        <v>1234</v>
      </c>
      <c r="B54" s="229"/>
      <c r="C54" s="229"/>
      <c r="D54" s="229"/>
      <c r="E54" s="229"/>
      <c r="F54" s="229"/>
      <c r="G54" s="229"/>
      <c r="H54" s="277"/>
      <c r="I54" s="229"/>
      <c r="J54" s="229"/>
      <c r="K54" s="277"/>
    </row>
    <row r="55" spans="1:11" s="157" customFormat="1" ht="19.5" x14ac:dyDescent="0.2">
      <c r="A55" s="159" t="s">
        <v>1235</v>
      </c>
      <c r="B55" s="229">
        <v>6.5</v>
      </c>
      <c r="C55" s="229">
        <v>1</v>
      </c>
      <c r="D55" s="229">
        <v>1</v>
      </c>
      <c r="E55" s="229" t="s">
        <v>1231</v>
      </c>
      <c r="F55" s="229" t="s">
        <v>11</v>
      </c>
      <c r="G55" s="229" t="s">
        <v>11</v>
      </c>
      <c r="H55" s="277">
        <v>40000000</v>
      </c>
      <c r="I55" s="229" t="s">
        <v>11</v>
      </c>
      <c r="J55" s="229" t="s">
        <v>11</v>
      </c>
      <c r="K55" s="277">
        <v>40000000</v>
      </c>
    </row>
    <row r="56" spans="1:11" s="157" customFormat="1" ht="57.75" customHeight="1" x14ac:dyDescent="0.2">
      <c r="A56" s="165" t="s">
        <v>1236</v>
      </c>
      <c r="B56" s="229"/>
      <c r="C56" s="229"/>
      <c r="D56" s="229"/>
      <c r="E56" s="229"/>
      <c r="F56" s="229"/>
      <c r="G56" s="229"/>
      <c r="H56" s="277"/>
      <c r="I56" s="229"/>
      <c r="J56" s="229"/>
      <c r="K56" s="277"/>
    </row>
    <row r="57" spans="1:11" ht="20.25" customHeight="1" x14ac:dyDescent="0.2">
      <c r="A57" s="153" t="s">
        <v>96</v>
      </c>
      <c r="B57" s="293" t="s">
        <v>1178</v>
      </c>
      <c r="C57" s="294"/>
      <c r="D57" s="294"/>
      <c r="E57" s="295"/>
      <c r="F57" s="43" t="s">
        <v>11</v>
      </c>
      <c r="G57" s="43" t="s">
        <v>11</v>
      </c>
      <c r="H57" s="210">
        <f>SUM(H58:H133)</f>
        <v>25925377500</v>
      </c>
      <c r="I57" s="192">
        <f>SUM(I58:I133)</f>
        <v>3053000000</v>
      </c>
      <c r="J57" s="192">
        <f>SUM(J58:J133)</f>
        <v>3064375000</v>
      </c>
      <c r="K57" s="44">
        <f>SUM(K58:K133)</f>
        <v>32042752500</v>
      </c>
    </row>
    <row r="58" spans="1:11" ht="20.25" customHeight="1" x14ac:dyDescent="0.2">
      <c r="A58" s="27" t="s">
        <v>97</v>
      </c>
      <c r="B58" s="263">
        <v>6.4</v>
      </c>
      <c r="C58" s="264">
        <v>2</v>
      </c>
      <c r="D58" s="264">
        <v>1</v>
      </c>
      <c r="E58" s="264" t="s">
        <v>624</v>
      </c>
      <c r="F58" s="410" t="s">
        <v>11</v>
      </c>
      <c r="G58" s="410" t="s">
        <v>11</v>
      </c>
      <c r="H58" s="244">
        <v>2000000</v>
      </c>
      <c r="I58" s="263" t="s">
        <v>11</v>
      </c>
      <c r="J58" s="263" t="s">
        <v>11</v>
      </c>
      <c r="K58" s="244">
        <v>2000000</v>
      </c>
    </row>
    <row r="59" spans="1:11" ht="62.25" customHeight="1" x14ac:dyDescent="0.2">
      <c r="A59" s="28" t="s">
        <v>623</v>
      </c>
      <c r="B59" s="263"/>
      <c r="C59" s="264"/>
      <c r="D59" s="264"/>
      <c r="E59" s="264"/>
      <c r="F59" s="410"/>
      <c r="G59" s="410"/>
      <c r="H59" s="244"/>
      <c r="I59" s="263"/>
      <c r="J59" s="263"/>
      <c r="K59" s="244"/>
    </row>
    <row r="60" spans="1:11" ht="19.5" x14ac:dyDescent="0.2">
      <c r="A60" s="27" t="s">
        <v>299</v>
      </c>
      <c r="B60" s="263">
        <v>6.4</v>
      </c>
      <c r="C60" s="264">
        <v>2</v>
      </c>
      <c r="D60" s="264">
        <v>1</v>
      </c>
      <c r="E60" s="264" t="s">
        <v>271</v>
      </c>
      <c r="F60" s="410" t="s">
        <v>11</v>
      </c>
      <c r="G60" s="410" t="s">
        <v>11</v>
      </c>
      <c r="H60" s="244">
        <v>400000000</v>
      </c>
      <c r="I60" s="263" t="s">
        <v>11</v>
      </c>
      <c r="J60" s="263" t="s">
        <v>11</v>
      </c>
      <c r="K60" s="244">
        <v>400000000</v>
      </c>
    </row>
    <row r="61" spans="1:11" ht="80.25" customHeight="1" x14ac:dyDescent="0.2">
      <c r="A61" s="28" t="s">
        <v>625</v>
      </c>
      <c r="B61" s="263"/>
      <c r="C61" s="264"/>
      <c r="D61" s="264"/>
      <c r="E61" s="264"/>
      <c r="F61" s="410"/>
      <c r="G61" s="410"/>
      <c r="H61" s="244"/>
      <c r="I61" s="263"/>
      <c r="J61" s="263"/>
      <c r="K61" s="244"/>
    </row>
    <row r="62" spans="1:11" ht="19.5" x14ac:dyDescent="0.2">
      <c r="A62" s="27" t="s">
        <v>19</v>
      </c>
      <c r="B62" s="263">
        <v>6.4</v>
      </c>
      <c r="C62" s="264">
        <v>2</v>
      </c>
      <c r="D62" s="264">
        <v>1</v>
      </c>
      <c r="E62" s="264" t="s">
        <v>624</v>
      </c>
      <c r="F62" s="410" t="s">
        <v>11</v>
      </c>
      <c r="G62" s="410" t="s">
        <v>11</v>
      </c>
      <c r="H62" s="244">
        <v>100000000</v>
      </c>
      <c r="I62" s="263" t="s">
        <v>11</v>
      </c>
      <c r="J62" s="263" t="s">
        <v>11</v>
      </c>
      <c r="K62" s="244">
        <v>100000000</v>
      </c>
    </row>
    <row r="63" spans="1:11" ht="81.75" customHeight="1" x14ac:dyDescent="0.2">
      <c r="A63" s="28" t="s">
        <v>626</v>
      </c>
      <c r="B63" s="263"/>
      <c r="C63" s="264"/>
      <c r="D63" s="264"/>
      <c r="E63" s="264"/>
      <c r="F63" s="410"/>
      <c r="G63" s="410"/>
      <c r="H63" s="244"/>
      <c r="I63" s="263"/>
      <c r="J63" s="263"/>
      <c r="K63" s="244"/>
    </row>
    <row r="64" spans="1:11" ht="19.5" x14ac:dyDescent="0.2">
      <c r="A64" s="27" t="s">
        <v>103</v>
      </c>
      <c r="B64" s="263">
        <v>6.4</v>
      </c>
      <c r="C64" s="264">
        <v>2</v>
      </c>
      <c r="D64" s="264">
        <v>1</v>
      </c>
      <c r="E64" s="264" t="s">
        <v>271</v>
      </c>
      <c r="F64" s="410" t="s">
        <v>11</v>
      </c>
      <c r="G64" s="410" t="s">
        <v>11</v>
      </c>
      <c r="H64" s="244">
        <v>500000</v>
      </c>
      <c r="I64" s="263" t="s">
        <v>11</v>
      </c>
      <c r="J64" s="263" t="s">
        <v>11</v>
      </c>
      <c r="K64" s="244">
        <v>500000</v>
      </c>
    </row>
    <row r="65" spans="1:11" ht="85.5" customHeight="1" x14ac:dyDescent="0.2">
      <c r="A65" s="28" t="s">
        <v>627</v>
      </c>
      <c r="B65" s="263"/>
      <c r="C65" s="264"/>
      <c r="D65" s="264"/>
      <c r="E65" s="264"/>
      <c r="F65" s="410"/>
      <c r="G65" s="410"/>
      <c r="H65" s="244"/>
      <c r="I65" s="263"/>
      <c r="J65" s="263"/>
      <c r="K65" s="244"/>
    </row>
    <row r="66" spans="1:11" ht="19.5" x14ac:dyDescent="0.2">
      <c r="A66" s="27" t="s">
        <v>104</v>
      </c>
      <c r="B66" s="263">
        <v>6.4</v>
      </c>
      <c r="C66" s="264">
        <v>2</v>
      </c>
      <c r="D66" s="264">
        <v>1</v>
      </c>
      <c r="E66" s="264" t="s">
        <v>629</v>
      </c>
      <c r="F66" s="410" t="s">
        <v>11</v>
      </c>
      <c r="G66" s="410" t="s">
        <v>11</v>
      </c>
      <c r="H66" s="244">
        <v>1000000000</v>
      </c>
      <c r="I66" s="263" t="s">
        <v>11</v>
      </c>
      <c r="J66" s="263" t="s">
        <v>11</v>
      </c>
      <c r="K66" s="244">
        <v>1000000000</v>
      </c>
    </row>
    <row r="67" spans="1:11" ht="43.5" customHeight="1" x14ac:dyDescent="0.2">
      <c r="A67" s="28" t="s">
        <v>628</v>
      </c>
      <c r="B67" s="263"/>
      <c r="C67" s="264"/>
      <c r="D67" s="264"/>
      <c r="E67" s="264"/>
      <c r="F67" s="410"/>
      <c r="G67" s="410"/>
      <c r="H67" s="244"/>
      <c r="I67" s="263"/>
      <c r="J67" s="263"/>
      <c r="K67" s="244"/>
    </row>
    <row r="68" spans="1:11" ht="19.5" x14ac:dyDescent="0.2">
      <c r="A68" s="19" t="s">
        <v>35</v>
      </c>
      <c r="B68" s="252">
        <v>6.4</v>
      </c>
      <c r="C68" s="253">
        <v>2</v>
      </c>
      <c r="D68" s="253">
        <v>1</v>
      </c>
      <c r="E68" s="252" t="s">
        <v>624</v>
      </c>
      <c r="F68" s="329" t="s">
        <v>11</v>
      </c>
      <c r="G68" s="329" t="s">
        <v>11</v>
      </c>
      <c r="H68" s="251">
        <v>1460000000</v>
      </c>
      <c r="I68" s="252" t="s">
        <v>11</v>
      </c>
      <c r="J68" s="252" t="s">
        <v>11</v>
      </c>
      <c r="K68" s="251">
        <v>1460000000</v>
      </c>
    </row>
    <row r="69" spans="1:11" ht="78" x14ac:dyDescent="0.2">
      <c r="A69" s="20" t="s">
        <v>1237</v>
      </c>
      <c r="B69" s="252"/>
      <c r="C69" s="253"/>
      <c r="D69" s="253"/>
      <c r="E69" s="252"/>
      <c r="F69" s="329"/>
      <c r="G69" s="329"/>
      <c r="H69" s="251"/>
      <c r="I69" s="252"/>
      <c r="J69" s="252"/>
      <c r="K69" s="251"/>
    </row>
    <row r="70" spans="1:11" ht="19.5" x14ac:dyDescent="0.2">
      <c r="A70" s="19" t="s">
        <v>109</v>
      </c>
      <c r="B70" s="252">
        <v>6.4</v>
      </c>
      <c r="C70" s="253">
        <v>2</v>
      </c>
      <c r="D70" s="253">
        <v>1</v>
      </c>
      <c r="E70" s="252" t="s">
        <v>624</v>
      </c>
      <c r="F70" s="329" t="s">
        <v>11</v>
      </c>
      <c r="G70" s="329" t="s">
        <v>11</v>
      </c>
      <c r="H70" s="251">
        <v>6000000000</v>
      </c>
      <c r="I70" s="252" t="s">
        <v>11</v>
      </c>
      <c r="J70" s="252" t="s">
        <v>11</v>
      </c>
      <c r="K70" s="251">
        <v>6000000000</v>
      </c>
    </row>
    <row r="71" spans="1:11" ht="45.75" customHeight="1" x14ac:dyDescent="0.2">
      <c r="A71" s="20" t="s">
        <v>1238</v>
      </c>
      <c r="B71" s="252"/>
      <c r="C71" s="253"/>
      <c r="D71" s="253"/>
      <c r="E71" s="252"/>
      <c r="F71" s="329"/>
      <c r="G71" s="329"/>
      <c r="H71" s="251"/>
      <c r="I71" s="252"/>
      <c r="J71" s="252"/>
      <c r="K71" s="251"/>
    </row>
    <row r="72" spans="1:11" ht="19.5" x14ac:dyDescent="0.2">
      <c r="A72" s="19" t="s">
        <v>137</v>
      </c>
      <c r="B72" s="252">
        <v>6.4</v>
      </c>
      <c r="C72" s="253">
        <v>2</v>
      </c>
      <c r="D72" s="253">
        <v>1</v>
      </c>
      <c r="E72" s="252" t="s">
        <v>624</v>
      </c>
      <c r="F72" s="329" t="s">
        <v>11</v>
      </c>
      <c r="G72" s="329" t="s">
        <v>11</v>
      </c>
      <c r="H72" s="251">
        <v>1460000000</v>
      </c>
      <c r="I72" s="252" t="s">
        <v>11</v>
      </c>
      <c r="J72" s="252" t="s">
        <v>11</v>
      </c>
      <c r="K72" s="251">
        <v>1460000000</v>
      </c>
    </row>
    <row r="73" spans="1:11" ht="78" x14ac:dyDescent="0.2">
      <c r="A73" s="20" t="s">
        <v>1239</v>
      </c>
      <c r="B73" s="252"/>
      <c r="C73" s="253"/>
      <c r="D73" s="253"/>
      <c r="E73" s="252"/>
      <c r="F73" s="329"/>
      <c r="G73" s="329"/>
      <c r="H73" s="251"/>
      <c r="I73" s="252"/>
      <c r="J73" s="252"/>
      <c r="K73" s="251"/>
    </row>
    <row r="74" spans="1:11" ht="19.5" x14ac:dyDescent="0.2">
      <c r="A74" s="19" t="s">
        <v>146</v>
      </c>
      <c r="B74" s="252">
        <v>6.4</v>
      </c>
      <c r="C74" s="253">
        <v>2</v>
      </c>
      <c r="D74" s="253">
        <v>1</v>
      </c>
      <c r="E74" s="252" t="s">
        <v>624</v>
      </c>
      <c r="F74" s="329" t="s">
        <v>11</v>
      </c>
      <c r="G74" s="329" t="s">
        <v>11</v>
      </c>
      <c r="H74" s="251">
        <v>6000000000</v>
      </c>
      <c r="I74" s="252" t="s">
        <v>11</v>
      </c>
      <c r="J74" s="252" t="s">
        <v>11</v>
      </c>
      <c r="K74" s="251">
        <v>6000000000</v>
      </c>
    </row>
    <row r="75" spans="1:11" ht="42.75" customHeight="1" x14ac:dyDescent="0.2">
      <c r="A75" s="20" t="s">
        <v>1240</v>
      </c>
      <c r="B75" s="252"/>
      <c r="C75" s="253"/>
      <c r="D75" s="253"/>
      <c r="E75" s="252"/>
      <c r="F75" s="329"/>
      <c r="G75" s="329"/>
      <c r="H75" s="251"/>
      <c r="I75" s="252"/>
      <c r="J75" s="252"/>
      <c r="K75" s="251"/>
    </row>
    <row r="76" spans="1:11" ht="19.5" x14ac:dyDescent="0.2">
      <c r="A76" s="19" t="s">
        <v>57</v>
      </c>
      <c r="B76" s="252">
        <v>6.4</v>
      </c>
      <c r="C76" s="253">
        <v>2</v>
      </c>
      <c r="D76" s="253">
        <v>1</v>
      </c>
      <c r="E76" s="252" t="s">
        <v>624</v>
      </c>
      <c r="F76" s="329" t="s">
        <v>11</v>
      </c>
      <c r="G76" s="329" t="s">
        <v>11</v>
      </c>
      <c r="H76" s="251">
        <v>850000000</v>
      </c>
      <c r="I76" s="252" t="s">
        <v>11</v>
      </c>
      <c r="J76" s="252" t="s">
        <v>11</v>
      </c>
      <c r="K76" s="251">
        <v>850000000</v>
      </c>
    </row>
    <row r="77" spans="1:11" ht="97.5" x14ac:dyDescent="0.2">
      <c r="A77" s="20" t="s">
        <v>1241</v>
      </c>
      <c r="B77" s="252"/>
      <c r="C77" s="253"/>
      <c r="D77" s="253"/>
      <c r="E77" s="252"/>
      <c r="F77" s="329"/>
      <c r="G77" s="329"/>
      <c r="H77" s="251"/>
      <c r="I77" s="252"/>
      <c r="J77" s="252"/>
      <c r="K77" s="251"/>
    </row>
    <row r="78" spans="1:11" ht="19.5" x14ac:dyDescent="0.2">
      <c r="A78" s="19" t="s">
        <v>151</v>
      </c>
      <c r="B78" s="252">
        <v>6.4</v>
      </c>
      <c r="C78" s="253">
        <v>2</v>
      </c>
      <c r="D78" s="253">
        <v>1</v>
      </c>
      <c r="E78" s="252" t="s">
        <v>624</v>
      </c>
      <c r="F78" s="329" t="s">
        <v>11</v>
      </c>
      <c r="G78" s="329" t="s">
        <v>11</v>
      </c>
      <c r="H78" s="251">
        <v>900000000</v>
      </c>
      <c r="I78" s="252" t="s">
        <v>11</v>
      </c>
      <c r="J78" s="252" t="s">
        <v>11</v>
      </c>
      <c r="K78" s="251">
        <v>900000000</v>
      </c>
    </row>
    <row r="79" spans="1:11" ht="117" x14ac:dyDescent="0.2">
      <c r="A79" s="20" t="s">
        <v>1242</v>
      </c>
      <c r="B79" s="252"/>
      <c r="C79" s="253"/>
      <c r="D79" s="253"/>
      <c r="E79" s="252"/>
      <c r="F79" s="329"/>
      <c r="G79" s="329"/>
      <c r="H79" s="251"/>
      <c r="I79" s="252"/>
      <c r="J79" s="252"/>
      <c r="K79" s="251"/>
    </row>
    <row r="80" spans="1:11" ht="19.5" x14ac:dyDescent="0.2">
      <c r="A80" s="19" t="s">
        <v>67</v>
      </c>
      <c r="B80" s="252">
        <v>6.4</v>
      </c>
      <c r="C80" s="253">
        <v>2</v>
      </c>
      <c r="D80" s="253">
        <v>1</v>
      </c>
      <c r="E80" s="252" t="s">
        <v>624</v>
      </c>
      <c r="F80" s="329" t="s">
        <v>11</v>
      </c>
      <c r="G80" s="329" t="s">
        <v>11</v>
      </c>
      <c r="H80" s="251">
        <v>900000000</v>
      </c>
      <c r="I80" s="252" t="s">
        <v>11</v>
      </c>
      <c r="J80" s="252" t="s">
        <v>11</v>
      </c>
      <c r="K80" s="251">
        <v>900000000</v>
      </c>
    </row>
    <row r="81" spans="1:11" ht="97.5" x14ac:dyDescent="0.2">
      <c r="A81" s="20" t="s">
        <v>1243</v>
      </c>
      <c r="B81" s="252"/>
      <c r="C81" s="253"/>
      <c r="D81" s="253"/>
      <c r="E81" s="252"/>
      <c r="F81" s="329"/>
      <c r="G81" s="329"/>
      <c r="H81" s="251"/>
      <c r="I81" s="252"/>
      <c r="J81" s="252"/>
      <c r="K81" s="251"/>
    </row>
    <row r="82" spans="1:11" ht="19.5" x14ac:dyDescent="0.2">
      <c r="A82" s="19" t="s">
        <v>75</v>
      </c>
      <c r="B82" s="252">
        <v>6.4</v>
      </c>
      <c r="C82" s="253">
        <v>2</v>
      </c>
      <c r="D82" s="253">
        <v>1</v>
      </c>
      <c r="E82" s="252" t="s">
        <v>624</v>
      </c>
      <c r="F82" s="329" t="s">
        <v>11</v>
      </c>
      <c r="G82" s="329" t="s">
        <v>11</v>
      </c>
      <c r="H82" s="251">
        <v>100000000</v>
      </c>
      <c r="I82" s="252" t="s">
        <v>11</v>
      </c>
      <c r="J82" s="252" t="s">
        <v>11</v>
      </c>
      <c r="K82" s="251">
        <v>100000000</v>
      </c>
    </row>
    <row r="83" spans="1:11" ht="97.5" x14ac:dyDescent="0.2">
      <c r="A83" s="20" t="s">
        <v>1244</v>
      </c>
      <c r="B83" s="252"/>
      <c r="C83" s="253"/>
      <c r="D83" s="253"/>
      <c r="E83" s="252"/>
      <c r="F83" s="329"/>
      <c r="G83" s="329"/>
      <c r="H83" s="251"/>
      <c r="I83" s="252"/>
      <c r="J83" s="252"/>
      <c r="K83" s="251"/>
    </row>
    <row r="84" spans="1:11" ht="19.5" x14ac:dyDescent="0.2">
      <c r="A84" s="19" t="s">
        <v>81</v>
      </c>
      <c r="B84" s="252">
        <v>6.4</v>
      </c>
      <c r="C84" s="253">
        <v>2</v>
      </c>
      <c r="D84" s="253">
        <v>1</v>
      </c>
      <c r="E84" s="252" t="s">
        <v>624</v>
      </c>
      <c r="F84" s="329" t="s">
        <v>11</v>
      </c>
      <c r="G84" s="329" t="s">
        <v>11</v>
      </c>
      <c r="H84" s="251">
        <v>100000000</v>
      </c>
      <c r="I84" s="252" t="s">
        <v>11</v>
      </c>
      <c r="J84" s="252" t="s">
        <v>11</v>
      </c>
      <c r="K84" s="251">
        <v>100000000</v>
      </c>
    </row>
    <row r="85" spans="1:11" ht="58.5" x14ac:dyDescent="0.2">
      <c r="A85" s="20" t="s">
        <v>655</v>
      </c>
      <c r="B85" s="252"/>
      <c r="C85" s="253"/>
      <c r="D85" s="253"/>
      <c r="E85" s="252"/>
      <c r="F85" s="329"/>
      <c r="G85" s="329"/>
      <c r="H85" s="251"/>
      <c r="I85" s="252"/>
      <c r="J85" s="252"/>
      <c r="K85" s="251"/>
    </row>
    <row r="86" spans="1:11" ht="19.5" x14ac:dyDescent="0.2">
      <c r="A86" s="19" t="s">
        <v>82</v>
      </c>
      <c r="B86" s="252">
        <v>6.4</v>
      </c>
      <c r="C86" s="253">
        <v>2</v>
      </c>
      <c r="D86" s="253">
        <v>1</v>
      </c>
      <c r="E86" s="252" t="s">
        <v>624</v>
      </c>
      <c r="F86" s="329" t="s">
        <v>11</v>
      </c>
      <c r="G86" s="329" t="s">
        <v>11</v>
      </c>
      <c r="H86" s="251">
        <v>460000000</v>
      </c>
      <c r="I86" s="251">
        <v>500000000</v>
      </c>
      <c r="J86" s="251">
        <v>500000000</v>
      </c>
      <c r="K86" s="251">
        <v>1460000000</v>
      </c>
    </row>
    <row r="87" spans="1:11" ht="78" x14ac:dyDescent="0.2">
      <c r="A87" s="20" t="s">
        <v>656</v>
      </c>
      <c r="B87" s="252"/>
      <c r="C87" s="253"/>
      <c r="D87" s="253"/>
      <c r="E87" s="252"/>
      <c r="F87" s="329"/>
      <c r="G87" s="329"/>
      <c r="H87" s="251"/>
      <c r="I87" s="251"/>
      <c r="J87" s="251"/>
      <c r="K87" s="251"/>
    </row>
    <row r="88" spans="1:11" ht="19.5" x14ac:dyDescent="0.2">
      <c r="A88" s="19" t="s">
        <v>83</v>
      </c>
      <c r="B88" s="252">
        <v>6.4</v>
      </c>
      <c r="C88" s="253">
        <v>2</v>
      </c>
      <c r="D88" s="253">
        <v>1</v>
      </c>
      <c r="E88" s="252" t="s">
        <v>624</v>
      </c>
      <c r="F88" s="329" t="s">
        <v>11</v>
      </c>
      <c r="G88" s="329" t="s">
        <v>11</v>
      </c>
      <c r="H88" s="251">
        <v>2000000000</v>
      </c>
      <c r="I88" s="251">
        <v>2000000000</v>
      </c>
      <c r="J88" s="415">
        <v>2000000000</v>
      </c>
      <c r="K88" s="251">
        <v>6000000000</v>
      </c>
    </row>
    <row r="89" spans="1:11" ht="39" x14ac:dyDescent="0.2">
      <c r="A89" s="20" t="s">
        <v>695</v>
      </c>
      <c r="B89" s="252"/>
      <c r="C89" s="253"/>
      <c r="D89" s="253"/>
      <c r="E89" s="252"/>
      <c r="F89" s="329"/>
      <c r="G89" s="329"/>
      <c r="H89" s="251"/>
      <c r="I89" s="251"/>
      <c r="J89" s="415"/>
      <c r="K89" s="251"/>
    </row>
    <row r="90" spans="1:11" ht="19.5" x14ac:dyDescent="0.2">
      <c r="A90" s="71" t="s">
        <v>1405</v>
      </c>
      <c r="B90" s="263">
        <v>6.4</v>
      </c>
      <c r="C90" s="264">
        <v>2</v>
      </c>
      <c r="D90" s="264">
        <v>1</v>
      </c>
      <c r="E90" s="263" t="s">
        <v>631</v>
      </c>
      <c r="F90" s="410" t="s">
        <v>11</v>
      </c>
      <c r="G90" s="410" t="s">
        <v>11</v>
      </c>
      <c r="H90" s="244">
        <v>100000000</v>
      </c>
      <c r="I90" s="410" t="s">
        <v>11</v>
      </c>
      <c r="J90" s="410" t="s">
        <v>11</v>
      </c>
      <c r="K90" s="244">
        <v>100000000</v>
      </c>
    </row>
    <row r="91" spans="1:11" ht="58.5" x14ac:dyDescent="0.2">
      <c r="A91" s="25" t="s">
        <v>630</v>
      </c>
      <c r="B91" s="263"/>
      <c r="C91" s="264"/>
      <c r="D91" s="264"/>
      <c r="E91" s="263"/>
      <c r="F91" s="410"/>
      <c r="G91" s="410"/>
      <c r="H91" s="244"/>
      <c r="I91" s="410"/>
      <c r="J91" s="410"/>
      <c r="K91" s="244"/>
    </row>
    <row r="92" spans="1:11" ht="19.5" x14ac:dyDescent="0.2">
      <c r="A92" s="24" t="s">
        <v>86</v>
      </c>
      <c r="B92" s="263">
        <v>6.4</v>
      </c>
      <c r="C92" s="264">
        <v>2</v>
      </c>
      <c r="D92" s="264">
        <v>1</v>
      </c>
      <c r="E92" s="263" t="s">
        <v>631</v>
      </c>
      <c r="F92" s="410" t="s">
        <v>11</v>
      </c>
      <c r="G92" s="410" t="s">
        <v>11</v>
      </c>
      <c r="H92" s="244">
        <v>50000000</v>
      </c>
      <c r="I92" s="410" t="s">
        <v>11</v>
      </c>
      <c r="J92" s="410" t="s">
        <v>11</v>
      </c>
      <c r="K92" s="244">
        <v>50000000</v>
      </c>
    </row>
    <row r="93" spans="1:11" ht="39" x14ac:dyDescent="0.2">
      <c r="A93" s="25" t="s">
        <v>632</v>
      </c>
      <c r="B93" s="263"/>
      <c r="C93" s="264"/>
      <c r="D93" s="264"/>
      <c r="E93" s="263"/>
      <c r="F93" s="410"/>
      <c r="G93" s="410"/>
      <c r="H93" s="244"/>
      <c r="I93" s="410"/>
      <c r="J93" s="410"/>
      <c r="K93" s="244"/>
    </row>
    <row r="94" spans="1:11" ht="19.5" x14ac:dyDescent="0.2">
      <c r="A94" s="19" t="s">
        <v>87</v>
      </c>
      <c r="B94" s="252">
        <v>6.4</v>
      </c>
      <c r="C94" s="253">
        <v>2</v>
      </c>
      <c r="D94" s="253">
        <v>1</v>
      </c>
      <c r="E94" s="252" t="s">
        <v>631</v>
      </c>
      <c r="F94" s="329" t="s">
        <v>11</v>
      </c>
      <c r="G94" s="329" t="s">
        <v>11</v>
      </c>
      <c r="H94" s="251">
        <v>50000000</v>
      </c>
      <c r="I94" s="251">
        <v>93000000</v>
      </c>
      <c r="J94" s="252" t="s">
        <v>11</v>
      </c>
      <c r="K94" s="251">
        <f>SUM(H94:J94)</f>
        <v>143000000</v>
      </c>
    </row>
    <row r="95" spans="1:11" ht="58.5" x14ac:dyDescent="0.2">
      <c r="A95" s="20" t="s">
        <v>649</v>
      </c>
      <c r="B95" s="252"/>
      <c r="C95" s="253"/>
      <c r="D95" s="253"/>
      <c r="E95" s="252"/>
      <c r="F95" s="329"/>
      <c r="G95" s="329"/>
      <c r="H95" s="251"/>
      <c r="I95" s="251"/>
      <c r="J95" s="252"/>
      <c r="K95" s="252"/>
    </row>
    <row r="96" spans="1:11" ht="19.5" x14ac:dyDescent="0.2">
      <c r="A96" s="19" t="s">
        <v>1406</v>
      </c>
      <c r="B96" s="252">
        <v>6.4</v>
      </c>
      <c r="C96" s="253">
        <v>2</v>
      </c>
      <c r="D96" s="253">
        <v>1</v>
      </c>
      <c r="E96" s="252" t="s">
        <v>631</v>
      </c>
      <c r="F96" s="329" t="s">
        <v>11</v>
      </c>
      <c r="G96" s="329" t="s">
        <v>11</v>
      </c>
      <c r="H96" s="251">
        <v>70000000</v>
      </c>
      <c r="I96" s="251">
        <v>100000000</v>
      </c>
      <c r="J96" s="251">
        <v>104860000</v>
      </c>
      <c r="K96" s="251">
        <f>SUM(H96:J96)</f>
        <v>274860000</v>
      </c>
    </row>
    <row r="97" spans="1:11" ht="58.5" x14ac:dyDescent="0.2">
      <c r="A97" s="20" t="s">
        <v>650</v>
      </c>
      <c r="B97" s="252"/>
      <c r="C97" s="253"/>
      <c r="D97" s="253"/>
      <c r="E97" s="252"/>
      <c r="F97" s="329"/>
      <c r="G97" s="329"/>
      <c r="H97" s="251"/>
      <c r="I97" s="251"/>
      <c r="J97" s="251"/>
      <c r="K97" s="252"/>
    </row>
    <row r="98" spans="1:11" ht="19.5" x14ac:dyDescent="0.2">
      <c r="A98" s="19" t="s">
        <v>89</v>
      </c>
      <c r="B98" s="252">
        <v>6.4</v>
      </c>
      <c r="C98" s="253">
        <v>2</v>
      </c>
      <c r="D98" s="253">
        <v>1</v>
      </c>
      <c r="E98" s="252" t="s">
        <v>631</v>
      </c>
      <c r="F98" s="329" t="s">
        <v>11</v>
      </c>
      <c r="G98" s="329" t="s">
        <v>11</v>
      </c>
      <c r="H98" s="251">
        <v>78000000</v>
      </c>
      <c r="I98" s="252" t="s">
        <v>11</v>
      </c>
      <c r="J98" s="252" t="s">
        <v>11</v>
      </c>
      <c r="K98" s="251">
        <v>78000000</v>
      </c>
    </row>
    <row r="99" spans="1:11" ht="58.5" x14ac:dyDescent="0.2">
      <c r="A99" s="20" t="s">
        <v>651</v>
      </c>
      <c r="B99" s="252"/>
      <c r="C99" s="253"/>
      <c r="D99" s="253"/>
      <c r="E99" s="252"/>
      <c r="F99" s="329"/>
      <c r="G99" s="329"/>
      <c r="H99" s="251"/>
      <c r="I99" s="252"/>
      <c r="J99" s="252"/>
      <c r="K99" s="251"/>
    </row>
    <row r="100" spans="1:11" ht="19.5" x14ac:dyDescent="0.2">
      <c r="A100" s="19" t="s">
        <v>90</v>
      </c>
      <c r="B100" s="252">
        <v>6.4</v>
      </c>
      <c r="C100" s="253">
        <v>2</v>
      </c>
      <c r="D100" s="253">
        <v>1</v>
      </c>
      <c r="E100" s="252" t="s">
        <v>631</v>
      </c>
      <c r="F100" s="329" t="s">
        <v>11</v>
      </c>
      <c r="G100" s="329" t="s">
        <v>11</v>
      </c>
      <c r="H100" s="251">
        <v>70000000</v>
      </c>
      <c r="I100" s="251">
        <v>80000000</v>
      </c>
      <c r="J100" s="251">
        <v>111040000</v>
      </c>
      <c r="K100" s="251">
        <f>SUM(H100:J100)</f>
        <v>261040000</v>
      </c>
    </row>
    <row r="101" spans="1:11" ht="58.5" x14ac:dyDescent="0.2">
      <c r="A101" s="20" t="s">
        <v>652</v>
      </c>
      <c r="B101" s="252"/>
      <c r="C101" s="253"/>
      <c r="D101" s="253"/>
      <c r="E101" s="252"/>
      <c r="F101" s="329"/>
      <c r="G101" s="329"/>
      <c r="H101" s="251"/>
      <c r="I101" s="251"/>
      <c r="J101" s="251"/>
      <c r="K101" s="252"/>
    </row>
    <row r="102" spans="1:11" ht="19.5" x14ac:dyDescent="0.2">
      <c r="A102" s="19" t="s">
        <v>174</v>
      </c>
      <c r="B102" s="252">
        <v>6.4</v>
      </c>
      <c r="C102" s="253">
        <v>2</v>
      </c>
      <c r="D102" s="253">
        <v>1</v>
      </c>
      <c r="E102" s="252" t="s">
        <v>631</v>
      </c>
      <c r="F102" s="329" t="s">
        <v>11</v>
      </c>
      <c r="G102" s="329" t="s">
        <v>11</v>
      </c>
      <c r="H102" s="251">
        <v>50000000</v>
      </c>
      <c r="I102" s="251">
        <v>80000000</v>
      </c>
      <c r="J102" s="251">
        <v>97500000</v>
      </c>
      <c r="K102" s="251">
        <f>SUM(H102:J102)</f>
        <v>227500000</v>
      </c>
    </row>
    <row r="103" spans="1:11" ht="58.5" x14ac:dyDescent="0.2">
      <c r="A103" s="20" t="s">
        <v>676</v>
      </c>
      <c r="B103" s="252"/>
      <c r="C103" s="253"/>
      <c r="D103" s="253"/>
      <c r="E103" s="252"/>
      <c r="F103" s="329"/>
      <c r="G103" s="329"/>
      <c r="H103" s="251"/>
      <c r="I103" s="251"/>
      <c r="J103" s="251"/>
      <c r="K103" s="252"/>
    </row>
    <row r="104" spans="1:11" ht="19.5" x14ac:dyDescent="0.2">
      <c r="A104" s="19" t="s">
        <v>91</v>
      </c>
      <c r="B104" s="252">
        <v>6.4</v>
      </c>
      <c r="C104" s="253">
        <v>2</v>
      </c>
      <c r="D104" s="253">
        <v>1</v>
      </c>
      <c r="E104" s="252" t="s">
        <v>631</v>
      </c>
      <c r="F104" s="329" t="s">
        <v>11</v>
      </c>
      <c r="G104" s="329" t="s">
        <v>11</v>
      </c>
      <c r="H104" s="252" t="s">
        <v>11</v>
      </c>
      <c r="I104" s="251">
        <v>50000000</v>
      </c>
      <c r="J104" s="251">
        <v>90500000</v>
      </c>
      <c r="K104" s="416">
        <f>SUM(H104:J104)</f>
        <v>140500000</v>
      </c>
    </row>
    <row r="105" spans="1:11" ht="58.5" x14ac:dyDescent="0.2">
      <c r="A105" s="20" t="s">
        <v>677</v>
      </c>
      <c r="B105" s="252"/>
      <c r="C105" s="253"/>
      <c r="D105" s="253"/>
      <c r="E105" s="252"/>
      <c r="F105" s="329"/>
      <c r="G105" s="329"/>
      <c r="H105" s="252"/>
      <c r="I105" s="251"/>
      <c r="J105" s="251"/>
      <c r="K105" s="416"/>
    </row>
    <row r="106" spans="1:11" ht="19.5" x14ac:dyDescent="0.2">
      <c r="A106" s="19" t="s">
        <v>92</v>
      </c>
      <c r="B106" s="252">
        <v>6.4</v>
      </c>
      <c r="C106" s="253">
        <v>2</v>
      </c>
      <c r="D106" s="253">
        <v>1</v>
      </c>
      <c r="E106" s="252" t="s">
        <v>631</v>
      </c>
      <c r="F106" s="329" t="s">
        <v>11</v>
      </c>
      <c r="G106" s="329" t="s">
        <v>11</v>
      </c>
      <c r="H106" s="252" t="s">
        <v>11</v>
      </c>
      <c r="I106" s="251">
        <v>50000000</v>
      </c>
      <c r="J106" s="251">
        <v>74400000</v>
      </c>
      <c r="K106" s="416">
        <f>SUM(H106:J106)</f>
        <v>124400000</v>
      </c>
    </row>
    <row r="107" spans="1:11" ht="58.5" x14ac:dyDescent="0.2">
      <c r="A107" s="20" t="s">
        <v>653</v>
      </c>
      <c r="B107" s="252"/>
      <c r="C107" s="253"/>
      <c r="D107" s="253"/>
      <c r="E107" s="252"/>
      <c r="F107" s="329"/>
      <c r="G107" s="329"/>
      <c r="H107" s="252"/>
      <c r="I107" s="251"/>
      <c r="J107" s="251"/>
      <c r="K107" s="416"/>
    </row>
    <row r="108" spans="1:11" ht="19.5" x14ac:dyDescent="0.2">
      <c r="A108" s="19" t="s">
        <v>94</v>
      </c>
      <c r="B108" s="252">
        <v>6.4</v>
      </c>
      <c r="C108" s="253">
        <v>2</v>
      </c>
      <c r="D108" s="253">
        <v>1</v>
      </c>
      <c r="E108" s="252" t="s">
        <v>631</v>
      </c>
      <c r="F108" s="329" t="s">
        <v>11</v>
      </c>
      <c r="G108" s="329" t="s">
        <v>11</v>
      </c>
      <c r="H108" s="252" t="s">
        <v>11</v>
      </c>
      <c r="I108" s="251">
        <v>50000000</v>
      </c>
      <c r="J108" s="251">
        <v>30700000</v>
      </c>
      <c r="K108" s="416">
        <f>SUM(H108:J108)</f>
        <v>80700000</v>
      </c>
    </row>
    <row r="109" spans="1:11" ht="58.5" x14ac:dyDescent="0.2">
      <c r="A109" s="20" t="s">
        <v>678</v>
      </c>
      <c r="B109" s="252"/>
      <c r="C109" s="253"/>
      <c r="D109" s="253"/>
      <c r="E109" s="252"/>
      <c r="F109" s="329"/>
      <c r="G109" s="329"/>
      <c r="H109" s="252"/>
      <c r="I109" s="251"/>
      <c r="J109" s="251"/>
      <c r="K109" s="416"/>
    </row>
    <row r="110" spans="1:11" ht="19.5" x14ac:dyDescent="0.2">
      <c r="A110" s="19" t="s">
        <v>95</v>
      </c>
      <c r="B110" s="252">
        <v>6.4</v>
      </c>
      <c r="C110" s="253">
        <v>2</v>
      </c>
      <c r="D110" s="253">
        <v>1</v>
      </c>
      <c r="E110" s="252" t="s">
        <v>631</v>
      </c>
      <c r="F110" s="329" t="s">
        <v>11</v>
      </c>
      <c r="G110" s="329" t="s">
        <v>11</v>
      </c>
      <c r="H110" s="252" t="s">
        <v>11</v>
      </c>
      <c r="I110" s="251">
        <v>50000000</v>
      </c>
      <c r="J110" s="251">
        <v>55375000</v>
      </c>
      <c r="K110" s="416">
        <f>SUM(H110:J110)</f>
        <v>105375000</v>
      </c>
    </row>
    <row r="111" spans="1:11" ht="58.5" x14ac:dyDescent="0.2">
      <c r="A111" s="20" t="s">
        <v>654</v>
      </c>
      <c r="B111" s="252"/>
      <c r="C111" s="253"/>
      <c r="D111" s="253"/>
      <c r="E111" s="252"/>
      <c r="F111" s="329"/>
      <c r="G111" s="329"/>
      <c r="H111" s="252"/>
      <c r="I111" s="251"/>
      <c r="J111" s="251"/>
      <c r="K111" s="416"/>
    </row>
    <row r="112" spans="1:11" ht="19.5" x14ac:dyDescent="0.2">
      <c r="A112" s="24" t="s">
        <v>238</v>
      </c>
      <c r="B112" s="263">
        <v>6.4</v>
      </c>
      <c r="C112" s="264">
        <v>2</v>
      </c>
      <c r="D112" s="264">
        <v>1</v>
      </c>
      <c r="E112" s="263" t="s">
        <v>272</v>
      </c>
      <c r="F112" s="410" t="s">
        <v>11</v>
      </c>
      <c r="G112" s="410" t="s">
        <v>11</v>
      </c>
      <c r="H112" s="244">
        <v>400000000</v>
      </c>
      <c r="I112" s="410" t="s">
        <v>11</v>
      </c>
      <c r="J112" s="410" t="s">
        <v>11</v>
      </c>
      <c r="K112" s="244">
        <v>400000000</v>
      </c>
    </row>
    <row r="113" spans="1:11" ht="39" x14ac:dyDescent="0.2">
      <c r="A113" s="25" t="s">
        <v>633</v>
      </c>
      <c r="B113" s="263"/>
      <c r="C113" s="264"/>
      <c r="D113" s="264"/>
      <c r="E113" s="263"/>
      <c r="F113" s="410"/>
      <c r="G113" s="410"/>
      <c r="H113" s="244"/>
      <c r="I113" s="410"/>
      <c r="J113" s="410"/>
      <c r="K113" s="244"/>
    </row>
    <row r="114" spans="1:11" ht="19.5" x14ac:dyDescent="0.2">
      <c r="A114" s="19" t="s">
        <v>417</v>
      </c>
      <c r="B114" s="252">
        <v>6.4</v>
      </c>
      <c r="C114" s="253">
        <v>2</v>
      </c>
      <c r="D114" s="253">
        <v>1</v>
      </c>
      <c r="E114" s="252" t="s">
        <v>635</v>
      </c>
      <c r="F114" s="329" t="s">
        <v>11</v>
      </c>
      <c r="G114" s="329" t="s">
        <v>11</v>
      </c>
      <c r="H114" s="251">
        <v>200000000</v>
      </c>
      <c r="I114" s="329" t="s">
        <v>11</v>
      </c>
      <c r="J114" s="329" t="s">
        <v>11</v>
      </c>
      <c r="K114" s="251">
        <v>200000000</v>
      </c>
    </row>
    <row r="115" spans="1:11" ht="58.5" x14ac:dyDescent="0.2">
      <c r="A115" s="20" t="s">
        <v>634</v>
      </c>
      <c r="B115" s="252"/>
      <c r="C115" s="253"/>
      <c r="D115" s="253"/>
      <c r="E115" s="252"/>
      <c r="F115" s="329"/>
      <c r="G115" s="329"/>
      <c r="H115" s="251"/>
      <c r="I115" s="329"/>
      <c r="J115" s="329"/>
      <c r="K115" s="251"/>
    </row>
    <row r="116" spans="1:11" ht="19.5" x14ac:dyDescent="0.2">
      <c r="A116" s="19" t="s">
        <v>240</v>
      </c>
      <c r="B116" s="252">
        <v>6.4</v>
      </c>
      <c r="C116" s="252">
        <v>2</v>
      </c>
      <c r="D116" s="252">
        <v>1</v>
      </c>
      <c r="E116" s="252" t="s">
        <v>272</v>
      </c>
      <c r="F116" s="329" t="s">
        <v>11</v>
      </c>
      <c r="G116" s="329" t="s">
        <v>11</v>
      </c>
      <c r="H116" s="251">
        <v>695600000</v>
      </c>
      <c r="I116" s="329" t="s">
        <v>11</v>
      </c>
      <c r="J116" s="329" t="s">
        <v>11</v>
      </c>
      <c r="K116" s="251">
        <v>695600000</v>
      </c>
    </row>
    <row r="117" spans="1:11" ht="58.5" x14ac:dyDescent="0.2">
      <c r="A117" s="20" t="s">
        <v>636</v>
      </c>
      <c r="B117" s="252"/>
      <c r="C117" s="252"/>
      <c r="D117" s="252"/>
      <c r="E117" s="252"/>
      <c r="F117" s="329"/>
      <c r="G117" s="329"/>
      <c r="H117" s="251"/>
      <c r="I117" s="329"/>
      <c r="J117" s="329"/>
      <c r="K117" s="251"/>
    </row>
    <row r="118" spans="1:11" ht="19.5" x14ac:dyDescent="0.2">
      <c r="A118" s="24" t="s">
        <v>241</v>
      </c>
      <c r="B118" s="263">
        <v>6.4</v>
      </c>
      <c r="C118" s="264">
        <v>2</v>
      </c>
      <c r="D118" s="264">
        <v>1</v>
      </c>
      <c r="E118" s="263" t="s">
        <v>272</v>
      </c>
      <c r="F118" s="410" t="s">
        <v>11</v>
      </c>
      <c r="G118" s="410" t="s">
        <v>11</v>
      </c>
      <c r="H118" s="243">
        <v>217000000</v>
      </c>
      <c r="I118" s="410" t="s">
        <v>11</v>
      </c>
      <c r="J118" s="410" t="s">
        <v>11</v>
      </c>
      <c r="K118" s="243">
        <v>217000000</v>
      </c>
    </row>
    <row r="119" spans="1:11" ht="58.5" x14ac:dyDescent="0.2">
      <c r="A119" s="25" t="s">
        <v>637</v>
      </c>
      <c r="B119" s="263"/>
      <c r="C119" s="264"/>
      <c r="D119" s="264"/>
      <c r="E119" s="263"/>
      <c r="F119" s="410"/>
      <c r="G119" s="410"/>
      <c r="H119" s="243"/>
      <c r="I119" s="410"/>
      <c r="J119" s="410"/>
      <c r="K119" s="243"/>
    </row>
    <row r="120" spans="1:11" ht="19.5" x14ac:dyDescent="0.2">
      <c r="A120" s="24" t="s">
        <v>242</v>
      </c>
      <c r="B120" s="263">
        <v>6.4</v>
      </c>
      <c r="C120" s="264">
        <v>2</v>
      </c>
      <c r="D120" s="264">
        <v>1</v>
      </c>
      <c r="E120" s="263" t="s">
        <v>99</v>
      </c>
      <c r="F120" s="410" t="s">
        <v>11</v>
      </c>
      <c r="G120" s="410" t="s">
        <v>11</v>
      </c>
      <c r="H120" s="243">
        <v>175000000</v>
      </c>
      <c r="I120" s="410" t="s">
        <v>11</v>
      </c>
      <c r="J120" s="410" t="s">
        <v>11</v>
      </c>
      <c r="K120" s="243">
        <v>175000000</v>
      </c>
    </row>
    <row r="121" spans="1:11" ht="19.5" x14ac:dyDescent="0.2">
      <c r="A121" s="25" t="s">
        <v>638</v>
      </c>
      <c r="B121" s="263"/>
      <c r="C121" s="264"/>
      <c r="D121" s="264"/>
      <c r="E121" s="263"/>
      <c r="F121" s="410"/>
      <c r="G121" s="410"/>
      <c r="H121" s="243"/>
      <c r="I121" s="410"/>
      <c r="J121" s="410"/>
      <c r="K121" s="243"/>
    </row>
    <row r="122" spans="1:11" ht="19.5" x14ac:dyDescent="0.2">
      <c r="A122" s="24" t="s">
        <v>243</v>
      </c>
      <c r="B122" s="263">
        <v>6.4</v>
      </c>
      <c r="C122" s="264">
        <v>2</v>
      </c>
      <c r="D122" s="264">
        <v>1</v>
      </c>
      <c r="E122" s="263" t="s">
        <v>99</v>
      </c>
      <c r="F122" s="410" t="s">
        <v>11</v>
      </c>
      <c r="G122" s="410" t="s">
        <v>11</v>
      </c>
      <c r="H122" s="243">
        <v>50000000</v>
      </c>
      <c r="I122" s="410" t="s">
        <v>11</v>
      </c>
      <c r="J122" s="410" t="s">
        <v>11</v>
      </c>
      <c r="K122" s="243">
        <v>50000000</v>
      </c>
    </row>
    <row r="123" spans="1:11" ht="39" x14ac:dyDescent="0.2">
      <c r="A123" s="25" t="s">
        <v>639</v>
      </c>
      <c r="B123" s="263"/>
      <c r="C123" s="264"/>
      <c r="D123" s="264"/>
      <c r="E123" s="263"/>
      <c r="F123" s="410"/>
      <c r="G123" s="410"/>
      <c r="H123" s="243"/>
      <c r="I123" s="410"/>
      <c r="J123" s="410"/>
      <c r="K123" s="243"/>
    </row>
    <row r="124" spans="1:11" ht="19.5" x14ac:dyDescent="0.2">
      <c r="A124" s="23" t="s">
        <v>440</v>
      </c>
      <c r="B124" s="252">
        <v>6.4</v>
      </c>
      <c r="C124" s="253">
        <v>2</v>
      </c>
      <c r="D124" s="253">
        <v>1</v>
      </c>
      <c r="E124" s="252" t="s">
        <v>99</v>
      </c>
      <c r="F124" s="329" t="s">
        <v>11</v>
      </c>
      <c r="G124" s="329" t="s">
        <v>11</v>
      </c>
      <c r="H124" s="250">
        <v>50000000</v>
      </c>
      <c r="I124" s="329" t="s">
        <v>11</v>
      </c>
      <c r="J124" s="329" t="s">
        <v>11</v>
      </c>
      <c r="K124" s="250">
        <v>50000000</v>
      </c>
    </row>
    <row r="125" spans="1:11" ht="19.5" x14ac:dyDescent="0.2">
      <c r="A125" s="18" t="s">
        <v>98</v>
      </c>
      <c r="B125" s="252"/>
      <c r="C125" s="253"/>
      <c r="D125" s="253"/>
      <c r="E125" s="252"/>
      <c r="F125" s="329"/>
      <c r="G125" s="329"/>
      <c r="H125" s="250"/>
      <c r="I125" s="329"/>
      <c r="J125" s="329"/>
      <c r="K125" s="250"/>
    </row>
    <row r="126" spans="1:11" ht="19.5" x14ac:dyDescent="0.2">
      <c r="A126" s="23" t="s">
        <v>244</v>
      </c>
      <c r="B126" s="252">
        <v>6.4</v>
      </c>
      <c r="C126" s="253">
        <v>2</v>
      </c>
      <c r="D126" s="253">
        <v>1</v>
      </c>
      <c r="E126" s="253" t="s">
        <v>641</v>
      </c>
      <c r="F126" s="329" t="s">
        <v>11</v>
      </c>
      <c r="G126" s="329" t="s">
        <v>11</v>
      </c>
      <c r="H126" s="251">
        <v>198557900</v>
      </c>
      <c r="I126" s="329" t="s">
        <v>11</v>
      </c>
      <c r="J126" s="329" t="s">
        <v>11</v>
      </c>
      <c r="K126" s="251">
        <v>198557900</v>
      </c>
    </row>
    <row r="127" spans="1:11" ht="58.5" x14ac:dyDescent="0.2">
      <c r="A127" s="18" t="s">
        <v>640</v>
      </c>
      <c r="B127" s="252"/>
      <c r="C127" s="253"/>
      <c r="D127" s="253"/>
      <c r="E127" s="253"/>
      <c r="F127" s="329"/>
      <c r="G127" s="329"/>
      <c r="H127" s="251"/>
      <c r="I127" s="329"/>
      <c r="J127" s="329"/>
      <c r="K127" s="251"/>
    </row>
    <row r="128" spans="1:11" ht="19.5" x14ac:dyDescent="0.2">
      <c r="A128" s="23" t="s">
        <v>245</v>
      </c>
      <c r="B128" s="252">
        <v>6.4</v>
      </c>
      <c r="C128" s="253">
        <v>2</v>
      </c>
      <c r="D128" s="253">
        <v>1</v>
      </c>
      <c r="E128" s="253" t="s">
        <v>643</v>
      </c>
      <c r="F128" s="329" t="s">
        <v>11</v>
      </c>
      <c r="G128" s="329" t="s">
        <v>11</v>
      </c>
      <c r="H128" s="250">
        <v>127400000</v>
      </c>
      <c r="I128" s="329" t="s">
        <v>11</v>
      </c>
      <c r="J128" s="329" t="s">
        <v>11</v>
      </c>
      <c r="K128" s="250">
        <v>127400000</v>
      </c>
    </row>
    <row r="129" spans="1:11" ht="39" x14ac:dyDescent="0.2">
      <c r="A129" s="18" t="s">
        <v>642</v>
      </c>
      <c r="B129" s="252"/>
      <c r="C129" s="253"/>
      <c r="D129" s="253"/>
      <c r="E129" s="253"/>
      <c r="F129" s="329"/>
      <c r="G129" s="329"/>
      <c r="H129" s="250"/>
      <c r="I129" s="329"/>
      <c r="J129" s="329"/>
      <c r="K129" s="250"/>
    </row>
    <row r="130" spans="1:11" ht="19.5" x14ac:dyDescent="0.2">
      <c r="A130" s="27" t="s">
        <v>246</v>
      </c>
      <c r="B130" s="263">
        <v>6.4</v>
      </c>
      <c r="C130" s="264">
        <v>2</v>
      </c>
      <c r="D130" s="264">
        <v>1</v>
      </c>
      <c r="E130" s="264" t="s">
        <v>643</v>
      </c>
      <c r="F130" s="410" t="s">
        <v>11</v>
      </c>
      <c r="G130" s="410" t="s">
        <v>11</v>
      </c>
      <c r="H130" s="244">
        <v>251319600</v>
      </c>
      <c r="I130" s="410" t="s">
        <v>11</v>
      </c>
      <c r="J130" s="410" t="s">
        <v>11</v>
      </c>
      <c r="K130" s="244">
        <v>251319600</v>
      </c>
    </row>
    <row r="131" spans="1:11" ht="39" x14ac:dyDescent="0.2">
      <c r="A131" s="28" t="s">
        <v>644</v>
      </c>
      <c r="B131" s="263"/>
      <c r="C131" s="264"/>
      <c r="D131" s="264"/>
      <c r="E131" s="264"/>
      <c r="F131" s="410"/>
      <c r="G131" s="410"/>
      <c r="H131" s="244"/>
      <c r="I131" s="410"/>
      <c r="J131" s="410"/>
      <c r="K131" s="244"/>
    </row>
    <row r="132" spans="1:11" ht="19.5" x14ac:dyDescent="0.2">
      <c r="A132" s="19" t="s">
        <v>248</v>
      </c>
      <c r="B132" s="252">
        <v>6.4</v>
      </c>
      <c r="C132" s="253">
        <v>2</v>
      </c>
      <c r="D132" s="253">
        <v>1</v>
      </c>
      <c r="E132" s="252" t="s">
        <v>645</v>
      </c>
      <c r="F132" s="329" t="s">
        <v>11</v>
      </c>
      <c r="G132" s="329" t="s">
        <v>11</v>
      </c>
      <c r="H132" s="251">
        <v>1360000000</v>
      </c>
      <c r="I132" s="252" t="s">
        <v>11</v>
      </c>
      <c r="J132" s="252" t="s">
        <v>11</v>
      </c>
      <c r="K132" s="251">
        <v>1360000000</v>
      </c>
    </row>
    <row r="133" spans="1:11" ht="39" x14ac:dyDescent="0.2">
      <c r="A133" s="20" t="s">
        <v>674</v>
      </c>
      <c r="B133" s="252"/>
      <c r="C133" s="253"/>
      <c r="D133" s="253"/>
      <c r="E133" s="252"/>
      <c r="F133" s="329"/>
      <c r="G133" s="329"/>
      <c r="H133" s="251"/>
      <c r="I133" s="252"/>
      <c r="J133" s="252"/>
      <c r="K133" s="251"/>
    </row>
    <row r="134" spans="1:11" s="60" customFormat="1" ht="24" x14ac:dyDescent="0.25">
      <c r="A134" s="153" t="s">
        <v>657</v>
      </c>
      <c r="B134" s="293" t="s">
        <v>1104</v>
      </c>
      <c r="C134" s="294"/>
      <c r="D134" s="294"/>
      <c r="E134" s="295"/>
      <c r="F134" s="44"/>
      <c r="G134" s="44"/>
      <c r="H134" s="192">
        <f>SUM(H135:H142)</f>
        <v>1512600000</v>
      </c>
      <c r="I134" s="43">
        <v>0</v>
      </c>
      <c r="J134" s="43">
        <v>0</v>
      </c>
      <c r="K134" s="44">
        <f>SUM(K135:K142)</f>
        <v>1512600000</v>
      </c>
    </row>
    <row r="135" spans="1:11" ht="19.5" x14ac:dyDescent="0.2">
      <c r="A135" s="24" t="s">
        <v>97</v>
      </c>
      <c r="B135" s="263">
        <v>6.4</v>
      </c>
      <c r="C135" s="264">
        <v>3</v>
      </c>
      <c r="D135" s="264">
        <v>1</v>
      </c>
      <c r="E135" s="263" t="s">
        <v>184</v>
      </c>
      <c r="F135" s="263" t="s">
        <v>11</v>
      </c>
      <c r="G135" s="263" t="s">
        <v>11</v>
      </c>
      <c r="H135" s="244">
        <v>400000000</v>
      </c>
      <c r="I135" s="263" t="s">
        <v>11</v>
      </c>
      <c r="J135" s="263" t="s">
        <v>11</v>
      </c>
      <c r="K135" s="243">
        <v>400000000</v>
      </c>
    </row>
    <row r="136" spans="1:11" ht="39" x14ac:dyDescent="0.2">
      <c r="A136" s="25" t="s">
        <v>633</v>
      </c>
      <c r="B136" s="263"/>
      <c r="C136" s="264"/>
      <c r="D136" s="264"/>
      <c r="E136" s="263"/>
      <c r="F136" s="263"/>
      <c r="G136" s="263"/>
      <c r="H136" s="244"/>
      <c r="I136" s="263"/>
      <c r="J136" s="263"/>
      <c r="K136" s="243"/>
    </row>
    <row r="137" spans="1:11" ht="19.5" x14ac:dyDescent="0.2">
      <c r="A137" s="19" t="s">
        <v>100</v>
      </c>
      <c r="B137" s="252">
        <v>64</v>
      </c>
      <c r="C137" s="253">
        <v>3</v>
      </c>
      <c r="D137" s="253">
        <v>1</v>
      </c>
      <c r="E137" s="252" t="s">
        <v>182</v>
      </c>
      <c r="F137" s="252" t="s">
        <v>11</v>
      </c>
      <c r="G137" s="252" t="s">
        <v>11</v>
      </c>
      <c r="H137" s="251">
        <v>200000000</v>
      </c>
      <c r="I137" s="252" t="s">
        <v>11</v>
      </c>
      <c r="J137" s="252" t="s">
        <v>11</v>
      </c>
      <c r="K137" s="251">
        <v>200000000</v>
      </c>
    </row>
    <row r="138" spans="1:11" ht="58.5" x14ac:dyDescent="0.2">
      <c r="A138" s="20" t="s">
        <v>634</v>
      </c>
      <c r="B138" s="252"/>
      <c r="C138" s="253"/>
      <c r="D138" s="253"/>
      <c r="E138" s="252"/>
      <c r="F138" s="252"/>
      <c r="G138" s="252"/>
      <c r="H138" s="251"/>
      <c r="I138" s="252"/>
      <c r="J138" s="252"/>
      <c r="K138" s="251"/>
    </row>
    <row r="139" spans="1:11" ht="19.5" x14ac:dyDescent="0.2">
      <c r="A139" s="19" t="s">
        <v>19</v>
      </c>
      <c r="B139" s="252">
        <v>6.4</v>
      </c>
      <c r="C139" s="252">
        <v>3</v>
      </c>
      <c r="D139" s="252">
        <v>1</v>
      </c>
      <c r="E139" s="252" t="s">
        <v>182</v>
      </c>
      <c r="F139" s="252" t="s">
        <v>11</v>
      </c>
      <c r="G139" s="252" t="s">
        <v>11</v>
      </c>
      <c r="H139" s="251">
        <v>695600000</v>
      </c>
      <c r="I139" s="252" t="s">
        <v>11</v>
      </c>
      <c r="J139" s="252" t="s">
        <v>11</v>
      </c>
      <c r="K139" s="251">
        <v>695600000</v>
      </c>
    </row>
    <row r="140" spans="1:11" ht="58.5" x14ac:dyDescent="0.2">
      <c r="A140" s="20" t="s">
        <v>636</v>
      </c>
      <c r="B140" s="252"/>
      <c r="C140" s="252"/>
      <c r="D140" s="252"/>
      <c r="E140" s="252"/>
      <c r="F140" s="252"/>
      <c r="G140" s="252"/>
      <c r="H140" s="251"/>
      <c r="I140" s="252"/>
      <c r="J140" s="252"/>
      <c r="K140" s="251"/>
    </row>
    <row r="141" spans="1:11" ht="19.5" x14ac:dyDescent="0.2">
      <c r="A141" s="24" t="s">
        <v>103</v>
      </c>
      <c r="B141" s="263">
        <v>6.4</v>
      </c>
      <c r="C141" s="264">
        <v>3</v>
      </c>
      <c r="D141" s="264">
        <v>1</v>
      </c>
      <c r="E141" s="263" t="s">
        <v>182</v>
      </c>
      <c r="F141" s="263" t="s">
        <v>11</v>
      </c>
      <c r="G141" s="263" t="s">
        <v>11</v>
      </c>
      <c r="H141" s="243">
        <v>217000000</v>
      </c>
      <c r="I141" s="263" t="s">
        <v>11</v>
      </c>
      <c r="J141" s="263" t="s">
        <v>11</v>
      </c>
      <c r="K141" s="243">
        <v>217000000</v>
      </c>
    </row>
    <row r="142" spans="1:11" ht="58.5" x14ac:dyDescent="0.2">
      <c r="A142" s="25" t="s">
        <v>637</v>
      </c>
      <c r="B142" s="263"/>
      <c r="C142" s="264"/>
      <c r="D142" s="264"/>
      <c r="E142" s="263"/>
      <c r="F142" s="263"/>
      <c r="G142" s="263"/>
      <c r="H142" s="243"/>
      <c r="I142" s="263"/>
      <c r="J142" s="263"/>
      <c r="K142" s="243"/>
    </row>
    <row r="143" spans="1:11" ht="19.5" x14ac:dyDescent="0.2">
      <c r="A143" s="19" t="s">
        <v>104</v>
      </c>
      <c r="B143" s="252">
        <v>6.4</v>
      </c>
      <c r="C143" s="253">
        <v>2</v>
      </c>
      <c r="D143" s="253">
        <v>1</v>
      </c>
      <c r="E143" s="252" t="s">
        <v>182</v>
      </c>
      <c r="F143" s="329" t="s">
        <v>11</v>
      </c>
      <c r="G143" s="329" t="s">
        <v>11</v>
      </c>
      <c r="H143" s="251">
        <v>286453500</v>
      </c>
      <c r="I143" s="252" t="s">
        <v>11</v>
      </c>
      <c r="J143" s="252" t="s">
        <v>11</v>
      </c>
      <c r="K143" s="251">
        <v>286453500</v>
      </c>
    </row>
    <row r="144" spans="1:11" ht="58.5" x14ac:dyDescent="0.2">
      <c r="A144" s="20" t="s">
        <v>675</v>
      </c>
      <c r="B144" s="252"/>
      <c r="C144" s="253"/>
      <c r="D144" s="253"/>
      <c r="E144" s="252"/>
      <c r="F144" s="329"/>
      <c r="G144" s="329"/>
      <c r="H144" s="251"/>
      <c r="I144" s="252"/>
      <c r="J144" s="252"/>
      <c r="K144" s="251"/>
    </row>
    <row r="145" spans="1:12" ht="19.5" x14ac:dyDescent="0.2">
      <c r="A145" s="19" t="s">
        <v>35</v>
      </c>
      <c r="B145" s="252">
        <v>6.4</v>
      </c>
      <c r="C145" s="253">
        <v>2</v>
      </c>
      <c r="D145" s="253">
        <v>1</v>
      </c>
      <c r="E145" s="252" t="s">
        <v>182</v>
      </c>
      <c r="F145" s="329" t="s">
        <v>11</v>
      </c>
      <c r="G145" s="329" t="s">
        <v>11</v>
      </c>
      <c r="H145" s="251">
        <v>18278000</v>
      </c>
      <c r="I145" s="252" t="s">
        <v>11</v>
      </c>
      <c r="J145" s="252" t="s">
        <v>11</v>
      </c>
      <c r="K145" s="251">
        <v>18278000</v>
      </c>
    </row>
    <row r="146" spans="1:12" ht="39" x14ac:dyDescent="0.2">
      <c r="A146" s="20" t="s">
        <v>646</v>
      </c>
      <c r="B146" s="252"/>
      <c r="C146" s="253"/>
      <c r="D146" s="253"/>
      <c r="E146" s="252"/>
      <c r="F146" s="329"/>
      <c r="G146" s="329"/>
      <c r="H146" s="251"/>
      <c r="I146" s="252"/>
      <c r="J146" s="252"/>
      <c r="K146" s="251"/>
    </row>
    <row r="147" spans="1:12" ht="19.5" x14ac:dyDescent="0.2">
      <c r="A147" s="19" t="s">
        <v>109</v>
      </c>
      <c r="B147" s="252">
        <v>6.4</v>
      </c>
      <c r="C147" s="253">
        <v>2</v>
      </c>
      <c r="D147" s="253">
        <v>1</v>
      </c>
      <c r="E147" s="252" t="s">
        <v>182</v>
      </c>
      <c r="F147" s="329" t="s">
        <v>11</v>
      </c>
      <c r="G147" s="329" t="s">
        <v>11</v>
      </c>
      <c r="H147" s="251">
        <v>11319000</v>
      </c>
      <c r="I147" s="252" t="s">
        <v>11</v>
      </c>
      <c r="J147" s="252" t="s">
        <v>11</v>
      </c>
      <c r="K147" s="251">
        <v>11319000</v>
      </c>
    </row>
    <row r="148" spans="1:12" ht="58.5" x14ac:dyDescent="0.2">
      <c r="A148" s="20" t="s">
        <v>647</v>
      </c>
      <c r="B148" s="252"/>
      <c r="C148" s="253"/>
      <c r="D148" s="253"/>
      <c r="E148" s="252"/>
      <c r="F148" s="329"/>
      <c r="G148" s="329"/>
      <c r="H148" s="251"/>
      <c r="I148" s="252"/>
      <c r="J148" s="252"/>
      <c r="K148" s="251"/>
    </row>
    <row r="149" spans="1:12" ht="19.5" x14ac:dyDescent="0.2">
      <c r="A149" s="19" t="s">
        <v>137</v>
      </c>
      <c r="B149" s="252">
        <v>6.4</v>
      </c>
      <c r="C149" s="253">
        <v>2</v>
      </c>
      <c r="D149" s="253">
        <v>1</v>
      </c>
      <c r="E149" s="252" t="s">
        <v>182</v>
      </c>
      <c r="F149" s="329" t="s">
        <v>11</v>
      </c>
      <c r="G149" s="329" t="s">
        <v>11</v>
      </c>
      <c r="H149" s="251">
        <v>26600000</v>
      </c>
      <c r="I149" s="252" t="s">
        <v>11</v>
      </c>
      <c r="J149" s="252" t="s">
        <v>11</v>
      </c>
      <c r="K149" s="251">
        <v>26600000</v>
      </c>
    </row>
    <row r="150" spans="1:12" ht="78" x14ac:dyDescent="0.2">
      <c r="A150" s="20" t="s">
        <v>648</v>
      </c>
      <c r="B150" s="252"/>
      <c r="C150" s="253"/>
      <c r="D150" s="253"/>
      <c r="E150" s="252"/>
      <c r="F150" s="329"/>
      <c r="G150" s="329"/>
      <c r="H150" s="251"/>
      <c r="I150" s="252"/>
      <c r="J150" s="252"/>
      <c r="K150" s="251"/>
    </row>
    <row r="151" spans="1:12" s="60" customFormat="1" ht="24" x14ac:dyDescent="0.25">
      <c r="A151" s="153" t="s">
        <v>285</v>
      </c>
      <c r="B151" s="293" t="s">
        <v>659</v>
      </c>
      <c r="C151" s="294"/>
      <c r="D151" s="294"/>
      <c r="E151" s="295"/>
      <c r="F151" s="39" t="s">
        <v>11</v>
      </c>
      <c r="G151" s="39" t="s">
        <v>11</v>
      </c>
      <c r="H151" s="145">
        <v>2825000000</v>
      </c>
      <c r="I151" s="46" t="s">
        <v>11</v>
      </c>
      <c r="J151" s="46" t="s">
        <v>11</v>
      </c>
      <c r="K151" s="45">
        <v>2825000000</v>
      </c>
    </row>
    <row r="152" spans="1:12" ht="19.5" x14ac:dyDescent="0.2">
      <c r="A152" s="23" t="s">
        <v>97</v>
      </c>
      <c r="B152" s="253">
        <v>6.4</v>
      </c>
      <c r="C152" s="253">
        <v>3</v>
      </c>
      <c r="D152" s="253">
        <v>1</v>
      </c>
      <c r="E152" s="253" t="s">
        <v>661</v>
      </c>
      <c r="F152" s="253" t="s">
        <v>11</v>
      </c>
      <c r="G152" s="253" t="s">
        <v>11</v>
      </c>
      <c r="H152" s="250">
        <v>2825000000</v>
      </c>
      <c r="I152" s="252" t="s">
        <v>11</v>
      </c>
      <c r="J152" s="252" t="s">
        <v>11</v>
      </c>
      <c r="K152" s="250">
        <v>2825000000</v>
      </c>
    </row>
    <row r="153" spans="1:12" ht="39" x14ac:dyDescent="0.2">
      <c r="A153" s="18" t="s">
        <v>660</v>
      </c>
      <c r="B153" s="253"/>
      <c r="C153" s="253"/>
      <c r="D153" s="253"/>
      <c r="E153" s="253"/>
      <c r="F153" s="253"/>
      <c r="G153" s="253"/>
      <c r="H153" s="250"/>
      <c r="I153" s="252"/>
      <c r="J153" s="252"/>
      <c r="K153" s="250"/>
    </row>
    <row r="154" spans="1:12" ht="24" x14ac:dyDescent="0.2">
      <c r="A154" s="167" t="s">
        <v>603</v>
      </c>
      <c r="B154" s="412" t="s">
        <v>1407</v>
      </c>
      <c r="C154" s="413"/>
      <c r="D154" s="413"/>
      <c r="E154" s="414"/>
      <c r="F154" s="168"/>
      <c r="G154" s="168"/>
      <c r="H154" s="169">
        <v>12813650500</v>
      </c>
      <c r="I154" s="211">
        <v>3084707000</v>
      </c>
      <c r="J154" s="211">
        <v>3096082000</v>
      </c>
      <c r="K154" s="170">
        <v>18990939500</v>
      </c>
    </row>
    <row r="155" spans="1:12" ht="17.25" x14ac:dyDescent="0.2">
      <c r="A155" s="411"/>
      <c r="B155" s="411"/>
      <c r="C155" s="411"/>
      <c r="D155" s="411"/>
      <c r="E155" s="411"/>
      <c r="F155" s="411"/>
      <c r="G155" s="411"/>
      <c r="H155" s="411"/>
      <c r="I155" s="411"/>
      <c r="J155" s="411"/>
      <c r="K155" s="411"/>
    </row>
    <row r="156" spans="1:12" ht="28.5" customHeight="1" x14ac:dyDescent="0.2">
      <c r="A156" s="61" t="s">
        <v>662</v>
      </c>
      <c r="B156" s="61"/>
      <c r="C156" s="61">
        <v>1</v>
      </c>
      <c r="D156" s="61"/>
      <c r="E156" s="61"/>
      <c r="F156" s="65"/>
      <c r="G156" s="65"/>
      <c r="H156" s="65">
        <v>9000000</v>
      </c>
      <c r="I156" s="65">
        <v>9000000</v>
      </c>
      <c r="J156" s="65">
        <v>9000000</v>
      </c>
      <c r="K156" s="65">
        <v>45000000</v>
      </c>
      <c r="L156" s="50"/>
    </row>
    <row r="157" spans="1:12" ht="14.25" customHeight="1" x14ac:dyDescent="0.2"/>
  </sheetData>
  <mergeCells count="729">
    <mergeCell ref="K80:K81"/>
    <mergeCell ref="B82:B83"/>
    <mergeCell ref="C82:C83"/>
    <mergeCell ref="D82:D83"/>
    <mergeCell ref="E82:E83"/>
    <mergeCell ref="F82:F83"/>
    <mergeCell ref="G82:G83"/>
    <mergeCell ref="H82:H83"/>
    <mergeCell ref="I82:I83"/>
    <mergeCell ref="J82:J83"/>
    <mergeCell ref="K82:K83"/>
    <mergeCell ref="B80:B81"/>
    <mergeCell ref="C80:C81"/>
    <mergeCell ref="D80:D81"/>
    <mergeCell ref="E80:E81"/>
    <mergeCell ref="F80:F81"/>
    <mergeCell ref="G80:G81"/>
    <mergeCell ref="H80:H81"/>
    <mergeCell ref="I80:I81"/>
    <mergeCell ref="J80:J81"/>
    <mergeCell ref="G76:G77"/>
    <mergeCell ref="H76:H77"/>
    <mergeCell ref="I76:I77"/>
    <mergeCell ref="J76:J77"/>
    <mergeCell ref="K76:K77"/>
    <mergeCell ref="B78:B79"/>
    <mergeCell ref="C78:C79"/>
    <mergeCell ref="D78:D79"/>
    <mergeCell ref="E78:E79"/>
    <mergeCell ref="F78:F79"/>
    <mergeCell ref="G78:G79"/>
    <mergeCell ref="H78:H79"/>
    <mergeCell ref="I78:I79"/>
    <mergeCell ref="J78:J79"/>
    <mergeCell ref="K78:K79"/>
    <mergeCell ref="K74:K75"/>
    <mergeCell ref="B55:B56"/>
    <mergeCell ref="C55:C56"/>
    <mergeCell ref="D55:D56"/>
    <mergeCell ref="E55:E56"/>
    <mergeCell ref="F55:F56"/>
    <mergeCell ref="G55:G56"/>
    <mergeCell ref="H55:H56"/>
    <mergeCell ref="I55:I56"/>
    <mergeCell ref="J55:J56"/>
    <mergeCell ref="E58:E59"/>
    <mergeCell ref="G58:G59"/>
    <mergeCell ref="I60:I61"/>
    <mergeCell ref="J60:J61"/>
    <mergeCell ref="B74:B75"/>
    <mergeCell ref="C74:C75"/>
    <mergeCell ref="D74:D75"/>
    <mergeCell ref="E74:E75"/>
    <mergeCell ref="F74:F75"/>
    <mergeCell ref="G74:G75"/>
    <mergeCell ref="H74:H75"/>
    <mergeCell ref="I74:I75"/>
    <mergeCell ref="J74:J75"/>
    <mergeCell ref="K39:K40"/>
    <mergeCell ref="G39:G40"/>
    <mergeCell ref="H39:H40"/>
    <mergeCell ref="I39:I40"/>
    <mergeCell ref="J39:J40"/>
    <mergeCell ref="K51:K52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F94:F95"/>
    <mergeCell ref="F96:F97"/>
    <mergeCell ref="F98:F99"/>
    <mergeCell ref="F100:F101"/>
    <mergeCell ref="F102:F103"/>
    <mergeCell ref="F58:F59"/>
    <mergeCell ref="F60:F61"/>
    <mergeCell ref="F62:F63"/>
    <mergeCell ref="F64:F65"/>
    <mergeCell ref="F66:F67"/>
    <mergeCell ref="F90:F91"/>
    <mergeCell ref="F92:F93"/>
    <mergeCell ref="F76:F77"/>
    <mergeCell ref="F39:F40"/>
    <mergeCell ref="B45:B46"/>
    <mergeCell ref="C45:C46"/>
    <mergeCell ref="D45:D46"/>
    <mergeCell ref="E45:E46"/>
    <mergeCell ref="F45:F46"/>
    <mergeCell ref="B43:B44"/>
    <mergeCell ref="C43:C44"/>
    <mergeCell ref="D43:D44"/>
    <mergeCell ref="E43:E44"/>
    <mergeCell ref="F23:F24"/>
    <mergeCell ref="F25:F26"/>
    <mergeCell ref="F31:F32"/>
    <mergeCell ref="F27:F28"/>
    <mergeCell ref="F29:F30"/>
    <mergeCell ref="F33:F34"/>
    <mergeCell ref="A3:E3"/>
    <mergeCell ref="B6:E6"/>
    <mergeCell ref="B5:E5"/>
    <mergeCell ref="B15:B16"/>
    <mergeCell ref="C15:C16"/>
    <mergeCell ref="D15:D16"/>
    <mergeCell ref="E15:E16"/>
    <mergeCell ref="B23:B24"/>
    <mergeCell ref="C23:C24"/>
    <mergeCell ref="D23:D24"/>
    <mergeCell ref="E23:E24"/>
    <mergeCell ref="C31:C32"/>
    <mergeCell ref="D31:D32"/>
    <mergeCell ref="E31:E32"/>
    <mergeCell ref="B33:B34"/>
    <mergeCell ref="C33:C34"/>
    <mergeCell ref="F3:K3"/>
    <mergeCell ref="F11:F12"/>
    <mergeCell ref="J11:J12"/>
    <mergeCell ref="K11:K12"/>
    <mergeCell ref="J7:J8"/>
    <mergeCell ref="K7:K8"/>
    <mergeCell ref="B9:B10"/>
    <mergeCell ref="C9:C10"/>
    <mergeCell ref="D9:D10"/>
    <mergeCell ref="E9:E10"/>
    <mergeCell ref="G9:G10"/>
    <mergeCell ref="H9:H10"/>
    <mergeCell ref="I9:I10"/>
    <mergeCell ref="J9:J10"/>
    <mergeCell ref="B7:B8"/>
    <mergeCell ref="C7:C8"/>
    <mergeCell ref="D7:D8"/>
    <mergeCell ref="E7:E8"/>
    <mergeCell ref="G7:G8"/>
    <mergeCell ref="H7:H8"/>
    <mergeCell ref="I7:I8"/>
    <mergeCell ref="K9:K10"/>
    <mergeCell ref="F7:F8"/>
    <mergeCell ref="F9:F10"/>
    <mergeCell ref="G23:G24"/>
    <mergeCell ref="H23:H24"/>
    <mergeCell ref="I23:I24"/>
    <mergeCell ref="B11:B12"/>
    <mergeCell ref="C11:C12"/>
    <mergeCell ref="D11:D12"/>
    <mergeCell ref="E11:E12"/>
    <mergeCell ref="G11:G12"/>
    <mergeCell ref="H11:H12"/>
    <mergeCell ref="C21:C22"/>
    <mergeCell ref="G15:G16"/>
    <mergeCell ref="H15:H16"/>
    <mergeCell ref="I15:I16"/>
    <mergeCell ref="H19:H20"/>
    <mergeCell ref="I19:I20"/>
    <mergeCell ref="F19:F20"/>
    <mergeCell ref="F21:F22"/>
    <mergeCell ref="I13:I14"/>
    <mergeCell ref="B17:B18"/>
    <mergeCell ref="B21:B22"/>
    <mergeCell ref="B19:B20"/>
    <mergeCell ref="F15:F16"/>
    <mergeCell ref="I11:I12"/>
    <mergeCell ref="F13:F14"/>
    <mergeCell ref="J23:J24"/>
    <mergeCell ref="K23:K24"/>
    <mergeCell ref="B13:B14"/>
    <mergeCell ref="C13:C14"/>
    <mergeCell ref="D13:D14"/>
    <mergeCell ref="E13:E14"/>
    <mergeCell ref="G13:G14"/>
    <mergeCell ref="H13:H14"/>
    <mergeCell ref="B25:B26"/>
    <mergeCell ref="C25:C26"/>
    <mergeCell ref="D25:D26"/>
    <mergeCell ref="E25:E26"/>
    <mergeCell ref="G25:G26"/>
    <mergeCell ref="H25:H26"/>
    <mergeCell ref="I25:I26"/>
    <mergeCell ref="J25:J26"/>
    <mergeCell ref="K25:K26"/>
    <mergeCell ref="G17:G18"/>
    <mergeCell ref="H17:H18"/>
    <mergeCell ref="I17:I18"/>
    <mergeCell ref="E21:E22"/>
    <mergeCell ref="G21:G22"/>
    <mergeCell ref="H21:H22"/>
    <mergeCell ref="I21:I22"/>
    <mergeCell ref="G31:G32"/>
    <mergeCell ref="H31:H32"/>
    <mergeCell ref="I31:I32"/>
    <mergeCell ref="J31:J32"/>
    <mergeCell ref="K31:K32"/>
    <mergeCell ref="I27:I28"/>
    <mergeCell ref="J27:J28"/>
    <mergeCell ref="K27:K28"/>
    <mergeCell ref="B29:B30"/>
    <mergeCell ref="C29:C30"/>
    <mergeCell ref="D29:D30"/>
    <mergeCell ref="E29:E30"/>
    <mergeCell ref="G29:G30"/>
    <mergeCell ref="H29:H30"/>
    <mergeCell ref="I29:I30"/>
    <mergeCell ref="B27:B28"/>
    <mergeCell ref="C27:C28"/>
    <mergeCell ref="D27:D28"/>
    <mergeCell ref="E27:E28"/>
    <mergeCell ref="G27:G28"/>
    <mergeCell ref="H27:H28"/>
    <mergeCell ref="J29:J30"/>
    <mergeCell ref="K29:K30"/>
    <mergeCell ref="B31:B32"/>
    <mergeCell ref="D33:D34"/>
    <mergeCell ref="E33:E34"/>
    <mergeCell ref="G33:G34"/>
    <mergeCell ref="H33:H34"/>
    <mergeCell ref="I33:I34"/>
    <mergeCell ref="J33:J34"/>
    <mergeCell ref="K33:K34"/>
    <mergeCell ref="B35:B36"/>
    <mergeCell ref="C35:C36"/>
    <mergeCell ref="D35:D36"/>
    <mergeCell ref="E35:E36"/>
    <mergeCell ref="G35:G36"/>
    <mergeCell ref="H35:H36"/>
    <mergeCell ref="I35:I36"/>
    <mergeCell ref="J35:J36"/>
    <mergeCell ref="K35:K36"/>
    <mergeCell ref="F35:F36"/>
    <mergeCell ref="I37:I38"/>
    <mergeCell ref="J37:J38"/>
    <mergeCell ref="K37:K38"/>
    <mergeCell ref="B41:B42"/>
    <mergeCell ref="C41:C42"/>
    <mergeCell ref="D41:D42"/>
    <mergeCell ref="E41:E42"/>
    <mergeCell ref="G41:G42"/>
    <mergeCell ref="H41:H42"/>
    <mergeCell ref="I41:I42"/>
    <mergeCell ref="B37:B38"/>
    <mergeCell ref="C37:C38"/>
    <mergeCell ref="D37:D38"/>
    <mergeCell ref="E37:E38"/>
    <mergeCell ref="G37:G38"/>
    <mergeCell ref="H37:H38"/>
    <mergeCell ref="J41:J42"/>
    <mergeCell ref="K41:K42"/>
    <mergeCell ref="F37:F38"/>
    <mergeCell ref="F41:F42"/>
    <mergeCell ref="B39:B40"/>
    <mergeCell ref="C39:C40"/>
    <mergeCell ref="D39:D40"/>
    <mergeCell ref="E39:E40"/>
    <mergeCell ref="B57:E57"/>
    <mergeCell ref="G43:G44"/>
    <mergeCell ref="H43:H44"/>
    <mergeCell ref="I43:I44"/>
    <mergeCell ref="J43:J44"/>
    <mergeCell ref="K43:K44"/>
    <mergeCell ref="F43:F44"/>
    <mergeCell ref="B47:B48"/>
    <mergeCell ref="C47:C48"/>
    <mergeCell ref="D47:D48"/>
    <mergeCell ref="E47:E48"/>
    <mergeCell ref="G47:G48"/>
    <mergeCell ref="H47:H48"/>
    <mergeCell ref="I47:I48"/>
    <mergeCell ref="J47:J48"/>
    <mergeCell ref="K47:K48"/>
    <mergeCell ref="F47:F48"/>
    <mergeCell ref="G45:G46"/>
    <mergeCell ref="H45:H46"/>
    <mergeCell ref="I45:I46"/>
    <mergeCell ref="J45:J46"/>
    <mergeCell ref="K45:K46"/>
    <mergeCell ref="K55:K56"/>
    <mergeCell ref="B51:B52"/>
    <mergeCell ref="C51:C52"/>
    <mergeCell ref="D51:D52"/>
    <mergeCell ref="E51:E52"/>
    <mergeCell ref="F51:F52"/>
    <mergeCell ref="G51:G52"/>
    <mergeCell ref="H51:H52"/>
    <mergeCell ref="I51:I52"/>
    <mergeCell ref="J51:J52"/>
    <mergeCell ref="J49:J50"/>
    <mergeCell ref="K49:K50"/>
    <mergeCell ref="B49:B50"/>
    <mergeCell ref="C49:C50"/>
    <mergeCell ref="D49:D50"/>
    <mergeCell ref="E49:E50"/>
    <mergeCell ref="G49:G50"/>
    <mergeCell ref="H49:H50"/>
    <mergeCell ref="I49:I50"/>
    <mergeCell ref="F49:F50"/>
    <mergeCell ref="G62:G63"/>
    <mergeCell ref="H62:H63"/>
    <mergeCell ref="I62:I63"/>
    <mergeCell ref="J62:J63"/>
    <mergeCell ref="K62:K63"/>
    <mergeCell ref="H58:H59"/>
    <mergeCell ref="I58:I59"/>
    <mergeCell ref="J58:J59"/>
    <mergeCell ref="K58:K59"/>
    <mergeCell ref="G60:G61"/>
    <mergeCell ref="H60:H61"/>
    <mergeCell ref="K60:K61"/>
    <mergeCell ref="G66:G67"/>
    <mergeCell ref="H66:H67"/>
    <mergeCell ref="I66:I67"/>
    <mergeCell ref="J66:J67"/>
    <mergeCell ref="K66:K67"/>
    <mergeCell ref="B64:B65"/>
    <mergeCell ref="C64:C65"/>
    <mergeCell ref="D64:D65"/>
    <mergeCell ref="E64:E65"/>
    <mergeCell ref="G64:G65"/>
    <mergeCell ref="H64:H65"/>
    <mergeCell ref="I64:I65"/>
    <mergeCell ref="J64:J65"/>
    <mergeCell ref="K64:K65"/>
    <mergeCell ref="B66:B67"/>
    <mergeCell ref="C66:C67"/>
    <mergeCell ref="D66:D67"/>
    <mergeCell ref="E66:E67"/>
    <mergeCell ref="I90:I91"/>
    <mergeCell ref="J90:J91"/>
    <mergeCell ref="K90:K91"/>
    <mergeCell ref="B92:B93"/>
    <mergeCell ref="C92:C93"/>
    <mergeCell ref="D92:D93"/>
    <mergeCell ref="E92:E93"/>
    <mergeCell ref="G92:G93"/>
    <mergeCell ref="H92:H93"/>
    <mergeCell ref="I92:I93"/>
    <mergeCell ref="B90:B91"/>
    <mergeCell ref="C90:C91"/>
    <mergeCell ref="D90:D91"/>
    <mergeCell ref="E90:E91"/>
    <mergeCell ref="G90:G91"/>
    <mergeCell ref="H90:H91"/>
    <mergeCell ref="J92:J93"/>
    <mergeCell ref="K92:K93"/>
    <mergeCell ref="E114:E115"/>
    <mergeCell ref="G114:G115"/>
    <mergeCell ref="H114:H115"/>
    <mergeCell ref="I114:I115"/>
    <mergeCell ref="J114:J115"/>
    <mergeCell ref="K114:K115"/>
    <mergeCell ref="F114:F115"/>
    <mergeCell ref="B112:B113"/>
    <mergeCell ref="C112:C113"/>
    <mergeCell ref="D112:D113"/>
    <mergeCell ref="E112:E113"/>
    <mergeCell ref="G112:G113"/>
    <mergeCell ref="H112:H113"/>
    <mergeCell ref="I112:I113"/>
    <mergeCell ref="J112:J113"/>
    <mergeCell ref="K112:K113"/>
    <mergeCell ref="F112:F113"/>
    <mergeCell ref="I116:I117"/>
    <mergeCell ref="J116:J117"/>
    <mergeCell ref="K116:K117"/>
    <mergeCell ref="B118:B119"/>
    <mergeCell ref="C118:C119"/>
    <mergeCell ref="D118:D119"/>
    <mergeCell ref="E118:E119"/>
    <mergeCell ref="G118:G119"/>
    <mergeCell ref="H118:H119"/>
    <mergeCell ref="I118:I119"/>
    <mergeCell ref="B116:B117"/>
    <mergeCell ref="C116:C117"/>
    <mergeCell ref="D116:D117"/>
    <mergeCell ref="E116:E117"/>
    <mergeCell ref="G116:G117"/>
    <mergeCell ref="H116:H117"/>
    <mergeCell ref="J118:J119"/>
    <mergeCell ref="K118:K119"/>
    <mergeCell ref="F116:F117"/>
    <mergeCell ref="F118:F119"/>
    <mergeCell ref="G122:G123"/>
    <mergeCell ref="H122:H123"/>
    <mergeCell ref="I122:I123"/>
    <mergeCell ref="J122:J123"/>
    <mergeCell ref="K122:K123"/>
    <mergeCell ref="F122:F123"/>
    <mergeCell ref="B120:B121"/>
    <mergeCell ref="C120:C121"/>
    <mergeCell ref="D120:D121"/>
    <mergeCell ref="E120:E121"/>
    <mergeCell ref="G120:G121"/>
    <mergeCell ref="H120:H121"/>
    <mergeCell ref="I120:I121"/>
    <mergeCell ref="J120:J121"/>
    <mergeCell ref="K120:K121"/>
    <mergeCell ref="F120:F121"/>
    <mergeCell ref="I124:I125"/>
    <mergeCell ref="J124:J125"/>
    <mergeCell ref="K124:K125"/>
    <mergeCell ref="B126:B127"/>
    <mergeCell ref="C126:C127"/>
    <mergeCell ref="D126:D127"/>
    <mergeCell ref="E126:E127"/>
    <mergeCell ref="G126:G127"/>
    <mergeCell ref="H126:H127"/>
    <mergeCell ref="I126:I127"/>
    <mergeCell ref="B124:B125"/>
    <mergeCell ref="C124:C125"/>
    <mergeCell ref="D124:D125"/>
    <mergeCell ref="E124:E125"/>
    <mergeCell ref="G124:G125"/>
    <mergeCell ref="H124:H125"/>
    <mergeCell ref="J126:J127"/>
    <mergeCell ref="K126:K127"/>
    <mergeCell ref="F124:F125"/>
    <mergeCell ref="F126:F127"/>
    <mergeCell ref="G130:G131"/>
    <mergeCell ref="H130:H131"/>
    <mergeCell ref="I130:I131"/>
    <mergeCell ref="J130:J131"/>
    <mergeCell ref="K130:K131"/>
    <mergeCell ref="F130:F131"/>
    <mergeCell ref="B128:B129"/>
    <mergeCell ref="C128:C129"/>
    <mergeCell ref="D128:D129"/>
    <mergeCell ref="E128:E129"/>
    <mergeCell ref="G128:G129"/>
    <mergeCell ref="H128:H129"/>
    <mergeCell ref="I128:I129"/>
    <mergeCell ref="J128:J129"/>
    <mergeCell ref="K128:K129"/>
    <mergeCell ref="F128:F129"/>
    <mergeCell ref="G132:G133"/>
    <mergeCell ref="H132:H133"/>
    <mergeCell ref="J143:J144"/>
    <mergeCell ref="K143:K144"/>
    <mergeCell ref="I135:I136"/>
    <mergeCell ref="J135:J136"/>
    <mergeCell ref="K135:K136"/>
    <mergeCell ref="B137:B138"/>
    <mergeCell ref="C137:C138"/>
    <mergeCell ref="D137:D138"/>
    <mergeCell ref="K139:K140"/>
    <mergeCell ref="B134:E134"/>
    <mergeCell ref="F132:F133"/>
    <mergeCell ref="F135:F136"/>
    <mergeCell ref="F137:F138"/>
    <mergeCell ref="F139:F140"/>
    <mergeCell ref="F141:F142"/>
    <mergeCell ref="F143:F144"/>
    <mergeCell ref="J98:J99"/>
    <mergeCell ref="K98:K99"/>
    <mergeCell ref="B96:B97"/>
    <mergeCell ref="B147:B148"/>
    <mergeCell ref="C147:C148"/>
    <mergeCell ref="D147:D148"/>
    <mergeCell ref="E147:E148"/>
    <mergeCell ref="G147:G148"/>
    <mergeCell ref="H147:H148"/>
    <mergeCell ref="I147:I148"/>
    <mergeCell ref="J147:J148"/>
    <mergeCell ref="K147:K148"/>
    <mergeCell ref="B145:B146"/>
    <mergeCell ref="C145:C146"/>
    <mergeCell ref="D145:D146"/>
    <mergeCell ref="E145:E146"/>
    <mergeCell ref="G145:G146"/>
    <mergeCell ref="H145:H146"/>
    <mergeCell ref="I145:I146"/>
    <mergeCell ref="J145:J146"/>
    <mergeCell ref="K145:K146"/>
    <mergeCell ref="I132:I133"/>
    <mergeCell ref="J132:J133"/>
    <mergeCell ref="K132:K133"/>
    <mergeCell ref="J96:J97"/>
    <mergeCell ref="K96:K97"/>
    <mergeCell ref="I100:I101"/>
    <mergeCell ref="J100:J101"/>
    <mergeCell ref="K100:K101"/>
    <mergeCell ref="I149:I150"/>
    <mergeCell ref="J149:J150"/>
    <mergeCell ref="K149:K150"/>
    <mergeCell ref="B94:B95"/>
    <mergeCell ref="C94:C95"/>
    <mergeCell ref="D94:D95"/>
    <mergeCell ref="E94:E95"/>
    <mergeCell ref="G94:G95"/>
    <mergeCell ref="H94:H95"/>
    <mergeCell ref="I94:I95"/>
    <mergeCell ref="B149:B150"/>
    <mergeCell ref="C149:C150"/>
    <mergeCell ref="D149:D150"/>
    <mergeCell ref="E149:E150"/>
    <mergeCell ref="G149:G150"/>
    <mergeCell ref="H149:H150"/>
    <mergeCell ref="J94:J95"/>
    <mergeCell ref="K94:K95"/>
    <mergeCell ref="G98:G99"/>
    <mergeCell ref="C96:C97"/>
    <mergeCell ref="D96:D97"/>
    <mergeCell ref="E96:E97"/>
    <mergeCell ref="G96:G97"/>
    <mergeCell ref="H96:H97"/>
    <mergeCell ref="I96:I97"/>
    <mergeCell ref="H98:H99"/>
    <mergeCell ref="I98:I99"/>
    <mergeCell ref="E98:E99"/>
    <mergeCell ref="B102:B103"/>
    <mergeCell ref="C102:C103"/>
    <mergeCell ref="D102:D103"/>
    <mergeCell ref="E102:E103"/>
    <mergeCell ref="G102:G103"/>
    <mergeCell ref="H102:H103"/>
    <mergeCell ref="I102:I103"/>
    <mergeCell ref="B100:B101"/>
    <mergeCell ref="C100:C101"/>
    <mergeCell ref="D100:D101"/>
    <mergeCell ref="E100:E101"/>
    <mergeCell ref="G100:G101"/>
    <mergeCell ref="H100:H101"/>
    <mergeCell ref="B104:B105"/>
    <mergeCell ref="C104:C105"/>
    <mergeCell ref="D104:D105"/>
    <mergeCell ref="E104:E105"/>
    <mergeCell ref="G104:G105"/>
    <mergeCell ref="H104:H105"/>
    <mergeCell ref="I104:I105"/>
    <mergeCell ref="J104:J105"/>
    <mergeCell ref="K104:K105"/>
    <mergeCell ref="F104:F105"/>
    <mergeCell ref="J110:J111"/>
    <mergeCell ref="K110:K111"/>
    <mergeCell ref="F108:F109"/>
    <mergeCell ref="F110:F111"/>
    <mergeCell ref="J102:J103"/>
    <mergeCell ref="K102:K103"/>
    <mergeCell ref="G106:G107"/>
    <mergeCell ref="H106:H107"/>
    <mergeCell ref="I106:I107"/>
    <mergeCell ref="J106:J107"/>
    <mergeCell ref="K106:K107"/>
    <mergeCell ref="F106:F107"/>
    <mergeCell ref="B110:B111"/>
    <mergeCell ref="C110:C111"/>
    <mergeCell ref="D110:D111"/>
    <mergeCell ref="E110:E111"/>
    <mergeCell ref="G110:G111"/>
    <mergeCell ref="H110:H111"/>
    <mergeCell ref="I110:I111"/>
    <mergeCell ref="B108:B109"/>
    <mergeCell ref="C108:C109"/>
    <mergeCell ref="D108:D109"/>
    <mergeCell ref="E108:E109"/>
    <mergeCell ref="G108:G109"/>
    <mergeCell ref="H108:H109"/>
    <mergeCell ref="G70:G71"/>
    <mergeCell ref="H70:H71"/>
    <mergeCell ref="I70:I71"/>
    <mergeCell ref="J70:J71"/>
    <mergeCell ref="K70:K71"/>
    <mergeCell ref="F70:F71"/>
    <mergeCell ref="B68:B69"/>
    <mergeCell ref="C68:C69"/>
    <mergeCell ref="D68:D69"/>
    <mergeCell ref="E68:E69"/>
    <mergeCell ref="G68:G69"/>
    <mergeCell ref="H68:H69"/>
    <mergeCell ref="I68:I69"/>
    <mergeCell ref="J68:J69"/>
    <mergeCell ref="K68:K69"/>
    <mergeCell ref="F68:F69"/>
    <mergeCell ref="B70:B71"/>
    <mergeCell ref="C70:C71"/>
    <mergeCell ref="D70:D71"/>
    <mergeCell ref="E70:E71"/>
    <mergeCell ref="I72:I73"/>
    <mergeCell ref="J72:J73"/>
    <mergeCell ref="K72:K73"/>
    <mergeCell ref="B84:B85"/>
    <mergeCell ref="C84:C85"/>
    <mergeCell ref="D84:D85"/>
    <mergeCell ref="E84:E85"/>
    <mergeCell ref="G84:G85"/>
    <mergeCell ref="H84:H85"/>
    <mergeCell ref="I84:I85"/>
    <mergeCell ref="B72:B73"/>
    <mergeCell ref="C72:C73"/>
    <mergeCell ref="D72:D73"/>
    <mergeCell ref="E72:E73"/>
    <mergeCell ref="G72:G73"/>
    <mergeCell ref="H72:H73"/>
    <mergeCell ref="J84:J85"/>
    <mergeCell ref="K84:K85"/>
    <mergeCell ref="F72:F73"/>
    <mergeCell ref="F84:F85"/>
    <mergeCell ref="B76:B77"/>
    <mergeCell ref="C76:C77"/>
    <mergeCell ref="D76:D77"/>
    <mergeCell ref="E76:E77"/>
    <mergeCell ref="J139:J140"/>
    <mergeCell ref="G88:G89"/>
    <mergeCell ref="H88:H89"/>
    <mergeCell ref="I88:I89"/>
    <mergeCell ref="J88:J89"/>
    <mergeCell ref="K88:K89"/>
    <mergeCell ref="F88:F89"/>
    <mergeCell ref="B86:B87"/>
    <mergeCell ref="C86:C87"/>
    <mergeCell ref="D86:D87"/>
    <mergeCell ref="E86:E87"/>
    <mergeCell ref="G86:G87"/>
    <mergeCell ref="H86:H87"/>
    <mergeCell ref="I86:I87"/>
    <mergeCell ref="J86:J87"/>
    <mergeCell ref="K86:K87"/>
    <mergeCell ref="F86:F87"/>
    <mergeCell ref="B88:B89"/>
    <mergeCell ref="C88:C89"/>
    <mergeCell ref="D88:D89"/>
    <mergeCell ref="E88:E89"/>
    <mergeCell ref="I108:I109"/>
    <mergeCell ref="J108:J109"/>
    <mergeCell ref="K108:K109"/>
    <mergeCell ref="B143:B144"/>
    <mergeCell ref="C143:C144"/>
    <mergeCell ref="D143:D144"/>
    <mergeCell ref="E143:E144"/>
    <mergeCell ref="G143:G144"/>
    <mergeCell ref="H143:H144"/>
    <mergeCell ref="I143:I144"/>
    <mergeCell ref="F152:F153"/>
    <mergeCell ref="B151:E151"/>
    <mergeCell ref="F145:F146"/>
    <mergeCell ref="F147:F148"/>
    <mergeCell ref="F149:F150"/>
    <mergeCell ref="G139:G140"/>
    <mergeCell ref="H139:H140"/>
    <mergeCell ref="E137:E138"/>
    <mergeCell ref="G137:G138"/>
    <mergeCell ref="H137:H138"/>
    <mergeCell ref="I137:I138"/>
    <mergeCell ref="B135:B136"/>
    <mergeCell ref="C135:C136"/>
    <mergeCell ref="D135:D136"/>
    <mergeCell ref="E135:E136"/>
    <mergeCell ref="G135:G136"/>
    <mergeCell ref="H135:H136"/>
    <mergeCell ref="I139:I140"/>
    <mergeCell ref="J137:J138"/>
    <mergeCell ref="K137:K138"/>
    <mergeCell ref="A155:K155"/>
    <mergeCell ref="B152:B153"/>
    <mergeCell ref="C152:C153"/>
    <mergeCell ref="D152:D153"/>
    <mergeCell ref="E152:E153"/>
    <mergeCell ref="G152:G153"/>
    <mergeCell ref="H152:H153"/>
    <mergeCell ref="I152:I153"/>
    <mergeCell ref="B141:B142"/>
    <mergeCell ref="C141:C142"/>
    <mergeCell ref="D141:D142"/>
    <mergeCell ref="E141:E142"/>
    <mergeCell ref="G141:G142"/>
    <mergeCell ref="H141:H142"/>
    <mergeCell ref="I141:I142"/>
    <mergeCell ref="J141:J142"/>
    <mergeCell ref="K141:K142"/>
    <mergeCell ref="B154:E154"/>
    <mergeCell ref="D139:D140"/>
    <mergeCell ref="E139:E140"/>
    <mergeCell ref="J152:J153"/>
    <mergeCell ref="K152:K153"/>
    <mergeCell ref="J13:J14"/>
    <mergeCell ref="K13:K14"/>
    <mergeCell ref="D21:D22"/>
    <mergeCell ref="C19:C20"/>
    <mergeCell ref="D19:D20"/>
    <mergeCell ref="E19:E20"/>
    <mergeCell ref="C17:C18"/>
    <mergeCell ref="D17:D18"/>
    <mergeCell ref="E17:E18"/>
    <mergeCell ref="J17:J18"/>
    <mergeCell ref="K17:K18"/>
    <mergeCell ref="G19:G20"/>
    <mergeCell ref="J21:J22"/>
    <mergeCell ref="K21:K22"/>
    <mergeCell ref="F17:F18"/>
    <mergeCell ref="J19:J20"/>
    <mergeCell ref="K19:K20"/>
    <mergeCell ref="J15:J16"/>
    <mergeCell ref="K15:K16"/>
    <mergeCell ref="B62:B63"/>
    <mergeCell ref="C62:C63"/>
    <mergeCell ref="D62:D63"/>
    <mergeCell ref="E62:E63"/>
    <mergeCell ref="B60:B61"/>
    <mergeCell ref="C60:C61"/>
    <mergeCell ref="D60:D61"/>
    <mergeCell ref="E60:E61"/>
    <mergeCell ref="B58:B59"/>
    <mergeCell ref="C58:C59"/>
    <mergeCell ref="D58:D59"/>
    <mergeCell ref="B106:B107"/>
    <mergeCell ref="C106:C107"/>
    <mergeCell ref="D106:D107"/>
    <mergeCell ref="E106:E107"/>
    <mergeCell ref="B98:B99"/>
    <mergeCell ref="C98:C99"/>
    <mergeCell ref="D98:D99"/>
    <mergeCell ref="B139:B140"/>
    <mergeCell ref="C139:C140"/>
    <mergeCell ref="B130:B131"/>
    <mergeCell ref="B132:B133"/>
    <mergeCell ref="C132:C133"/>
    <mergeCell ref="D132:D133"/>
    <mergeCell ref="E132:E133"/>
    <mergeCell ref="C130:C131"/>
    <mergeCell ref="D130:D131"/>
    <mergeCell ref="E130:E131"/>
    <mergeCell ref="B122:B123"/>
    <mergeCell ref="C122:C123"/>
    <mergeCell ref="D122:D123"/>
    <mergeCell ref="E122:E123"/>
    <mergeCell ref="B114:B115"/>
    <mergeCell ref="C114:C115"/>
    <mergeCell ref="D114:D115"/>
  </mergeCells>
  <printOptions horizontalCentered="1"/>
  <pageMargins left="0.39370078740157483" right="0.39370078740157483" top="0.78740157480314965" bottom="0.78740157480314965" header="0.31496062992125984" footer="0.31496062992125984"/>
  <pageSetup paperSize="9" orientation="landscape" horizontalDpi="4294967293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36"/>
  <sheetViews>
    <sheetView tabSelected="1" zoomScaleNormal="100" workbookViewId="0">
      <selection activeCell="P5" sqref="P5"/>
    </sheetView>
  </sheetViews>
  <sheetFormatPr defaultColWidth="15.875" defaultRowHeight="19.5" x14ac:dyDescent="0.45"/>
  <cols>
    <col min="1" max="1" width="16.375" style="177" customWidth="1"/>
    <col min="2" max="2" width="9.625" style="177" customWidth="1"/>
    <col min="3" max="3" width="9.25" style="177" customWidth="1"/>
    <col min="4" max="5" width="10" style="177" customWidth="1"/>
    <col min="6" max="6" width="11.5" style="177" customWidth="1"/>
    <col min="7" max="8" width="10" style="177" customWidth="1"/>
    <col min="9" max="9" width="11.625" style="177" customWidth="1"/>
    <col min="10" max="10" width="4.875" style="177" customWidth="1"/>
    <col min="11" max="11" width="8.25" style="177" customWidth="1"/>
    <col min="12" max="12" width="7.75" style="177" customWidth="1"/>
    <col min="13" max="15" width="6.625" style="177" customWidth="1"/>
    <col min="16" max="19" width="12.375" style="177" customWidth="1"/>
    <col min="20" max="16384" width="15.875" style="177"/>
  </cols>
  <sheetData>
    <row r="1" spans="1:19" ht="30.75" x14ac:dyDescent="0.45">
      <c r="A1" s="435" t="s">
        <v>1659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  <c r="P1" s="435"/>
      <c r="Q1" s="435"/>
      <c r="R1" s="435"/>
      <c r="S1" s="435"/>
    </row>
    <row r="3" spans="1:19" x14ac:dyDescent="0.45">
      <c r="A3" s="428" t="s">
        <v>1148</v>
      </c>
      <c r="B3" s="428" t="s">
        <v>1149</v>
      </c>
      <c r="C3" s="428" t="s">
        <v>1150</v>
      </c>
      <c r="D3" s="428" t="s">
        <v>1151</v>
      </c>
      <c r="E3" s="428"/>
      <c r="F3" s="428"/>
      <c r="G3" s="428"/>
      <c r="H3" s="428"/>
      <c r="I3" s="428"/>
    </row>
    <row r="4" spans="1:19" ht="44.25" customHeight="1" x14ac:dyDescent="0.45">
      <c r="A4" s="428"/>
      <c r="B4" s="428"/>
      <c r="C4" s="428"/>
      <c r="D4" s="178" t="s">
        <v>1152</v>
      </c>
      <c r="E4" s="178" t="s">
        <v>1153</v>
      </c>
      <c r="F4" s="178" t="s">
        <v>1018</v>
      </c>
      <c r="G4" s="178" t="s">
        <v>1019</v>
      </c>
      <c r="H4" s="178" t="s">
        <v>1020</v>
      </c>
      <c r="I4" s="178" t="s">
        <v>1021</v>
      </c>
    </row>
    <row r="5" spans="1:19" ht="29.25" customHeight="1" x14ac:dyDescent="0.45">
      <c r="A5" s="148" t="s">
        <v>1154</v>
      </c>
      <c r="B5" s="148">
        <f>SUM(B6:B9)</f>
        <v>46</v>
      </c>
      <c r="C5" s="188">
        <f>SUM(C6:C9)</f>
        <v>135</v>
      </c>
      <c r="D5" s="148" t="s">
        <v>11</v>
      </c>
      <c r="E5" s="148" t="s">
        <v>11</v>
      </c>
      <c r="F5" s="195">
        <v>6464334971</v>
      </c>
      <c r="G5" s="195">
        <v>42632640</v>
      </c>
      <c r="H5" s="195">
        <v>42832640</v>
      </c>
      <c r="I5" s="195">
        <v>6547430251</v>
      </c>
      <c r="K5" s="179"/>
      <c r="L5" s="179"/>
      <c r="M5" s="179"/>
      <c r="N5" s="179"/>
      <c r="O5" s="179"/>
      <c r="P5" s="179"/>
      <c r="Q5" s="179"/>
      <c r="R5" s="179"/>
      <c r="S5" s="179"/>
    </row>
    <row r="6" spans="1:19" ht="29.25" customHeight="1" x14ac:dyDescent="0.45">
      <c r="A6" s="147" t="s">
        <v>1022</v>
      </c>
      <c r="B6" s="147">
        <v>15</v>
      </c>
      <c r="C6" s="147">
        <v>75</v>
      </c>
      <c r="D6" s="147" t="s">
        <v>11</v>
      </c>
      <c r="E6" s="147" t="s">
        <v>11</v>
      </c>
      <c r="F6" s="175">
        <v>407837341</v>
      </c>
      <c r="G6" s="175">
        <v>40086280</v>
      </c>
      <c r="H6" s="175">
        <v>40286280</v>
      </c>
      <c r="I6" s="175">
        <v>485839901</v>
      </c>
      <c r="K6" s="180"/>
      <c r="L6" s="181" t="s">
        <v>1165</v>
      </c>
      <c r="M6" s="181" t="s">
        <v>1166</v>
      </c>
      <c r="N6" s="181">
        <v>60</v>
      </c>
      <c r="O6" s="181">
        <v>61</v>
      </c>
      <c r="P6" s="181">
        <v>62</v>
      </c>
      <c r="Q6" s="181">
        <v>63</v>
      </c>
      <c r="R6" s="181">
        <v>64</v>
      </c>
      <c r="S6" s="181" t="s">
        <v>1167</v>
      </c>
    </row>
    <row r="7" spans="1:19" ht="29.25" customHeight="1" x14ac:dyDescent="0.45">
      <c r="A7" s="147" t="s">
        <v>1155</v>
      </c>
      <c r="B7" s="147">
        <v>25</v>
      </c>
      <c r="C7" s="147">
        <v>60</v>
      </c>
      <c r="D7" s="147" t="s">
        <v>11</v>
      </c>
      <c r="E7" s="147" t="s">
        <v>11</v>
      </c>
      <c r="F7" s="175">
        <v>5761196360</v>
      </c>
      <c r="G7" s="175">
        <v>2546360</v>
      </c>
      <c r="H7" s="175">
        <v>2546360</v>
      </c>
      <c r="I7" s="175">
        <v>5766289080</v>
      </c>
      <c r="K7" s="182" t="s">
        <v>1022</v>
      </c>
      <c r="L7" s="180">
        <f>SUM(B6,B11,B16,B21,B26,B31)</f>
        <v>73</v>
      </c>
      <c r="M7" s="180">
        <f>SUM(C6,C11,C16,C21,C26,C31)</f>
        <v>543</v>
      </c>
      <c r="N7" s="180">
        <f t="shared" ref="M7:S10" si="0">SUM(D6,D11,D16,D21,D26,D31)</f>
        <v>0</v>
      </c>
      <c r="O7" s="180">
        <f t="shared" si="0"/>
        <v>0</v>
      </c>
      <c r="P7" s="183">
        <f>SUM(F6,F11,F16,F21,F26,F31)</f>
        <v>3574933793</v>
      </c>
      <c r="Q7" s="183">
        <f t="shared" si="0"/>
        <v>657661082</v>
      </c>
      <c r="R7" s="183">
        <f t="shared" si="0"/>
        <v>637282182</v>
      </c>
      <c r="S7" s="183">
        <f t="shared" si="0"/>
        <v>4959118837</v>
      </c>
    </row>
    <row r="8" spans="1:19" ht="29.25" customHeight="1" x14ac:dyDescent="0.45">
      <c r="A8" s="147" t="s">
        <v>1156</v>
      </c>
      <c r="B8" s="147">
        <v>3</v>
      </c>
      <c r="C8" s="147">
        <v>0</v>
      </c>
      <c r="D8" s="147" t="s">
        <v>11</v>
      </c>
      <c r="E8" s="147" t="s">
        <v>11</v>
      </c>
      <c r="F8" s="175">
        <v>290680000</v>
      </c>
      <c r="G8" s="152">
        <v>0</v>
      </c>
      <c r="H8" s="152">
        <v>0</v>
      </c>
      <c r="I8" s="175">
        <v>290680000</v>
      </c>
      <c r="K8" s="182" t="s">
        <v>1163</v>
      </c>
      <c r="L8" s="180">
        <f>SUM(B7,B12,B17,B22,B27,B32)</f>
        <v>213</v>
      </c>
      <c r="M8" s="180">
        <f t="shared" si="0"/>
        <v>60</v>
      </c>
      <c r="N8" s="180">
        <f t="shared" si="0"/>
        <v>0</v>
      </c>
      <c r="O8" s="180">
        <f t="shared" si="0"/>
        <v>0</v>
      </c>
      <c r="P8" s="183">
        <f t="shared" si="0"/>
        <v>36767313760</v>
      </c>
      <c r="Q8" s="183">
        <f t="shared" si="0"/>
        <v>3217118360</v>
      </c>
      <c r="R8" s="183">
        <f t="shared" si="0"/>
        <v>3100166360</v>
      </c>
      <c r="S8" s="183">
        <f t="shared" si="0"/>
        <v>43084598480</v>
      </c>
    </row>
    <row r="9" spans="1:19" ht="29.25" customHeight="1" x14ac:dyDescent="0.45">
      <c r="A9" s="147" t="s">
        <v>1023</v>
      </c>
      <c r="B9" s="147">
        <v>3</v>
      </c>
      <c r="C9" s="147">
        <v>0</v>
      </c>
      <c r="D9" s="147" t="s">
        <v>11</v>
      </c>
      <c r="E9" s="147" t="s">
        <v>11</v>
      </c>
      <c r="F9" s="175">
        <v>4621270</v>
      </c>
      <c r="G9" s="152">
        <v>0</v>
      </c>
      <c r="H9" s="152">
        <v>0</v>
      </c>
      <c r="I9" s="175">
        <v>4621270</v>
      </c>
      <c r="K9" s="182" t="s">
        <v>1164</v>
      </c>
      <c r="L9" s="180">
        <f>SUM(B8,B13,B18,B23,B28,B33)</f>
        <v>50</v>
      </c>
      <c r="M9" s="180">
        <f t="shared" si="0"/>
        <v>0</v>
      </c>
      <c r="N9" s="180">
        <f t="shared" si="0"/>
        <v>0</v>
      </c>
      <c r="O9" s="180">
        <f t="shared" si="0"/>
        <v>0</v>
      </c>
      <c r="P9" s="183">
        <f t="shared" si="0"/>
        <v>4692616700</v>
      </c>
      <c r="Q9" s="183">
        <f t="shared" si="0"/>
        <v>207000000</v>
      </c>
      <c r="R9" s="183">
        <f t="shared" si="0"/>
        <v>204000000</v>
      </c>
      <c r="S9" s="183">
        <f t="shared" si="0"/>
        <v>5098616700</v>
      </c>
    </row>
    <row r="10" spans="1:19" ht="29.25" customHeight="1" x14ac:dyDescent="0.45">
      <c r="A10" s="148" t="s">
        <v>1157</v>
      </c>
      <c r="B10" s="148">
        <f>SUM(B11:B14)</f>
        <v>31</v>
      </c>
      <c r="C10" s="188">
        <f>SUM(C11:C14)</f>
        <v>66</v>
      </c>
      <c r="D10" s="148" t="s">
        <v>11</v>
      </c>
      <c r="E10" s="148" t="s">
        <v>11</v>
      </c>
      <c r="F10" s="150">
        <v>2435586800</v>
      </c>
      <c r="G10" s="150">
        <v>480253000</v>
      </c>
      <c r="H10" s="150">
        <v>456853000</v>
      </c>
      <c r="I10" s="150">
        <v>3397692800</v>
      </c>
      <c r="K10" s="182" t="s">
        <v>1023</v>
      </c>
      <c r="L10" s="180">
        <f>SUM(B9,B14,B19,B24,B29,B34)</f>
        <v>10</v>
      </c>
      <c r="M10" s="180">
        <f t="shared" si="0"/>
        <v>0</v>
      </c>
      <c r="N10" s="180">
        <f t="shared" si="0"/>
        <v>0</v>
      </c>
      <c r="O10" s="180">
        <f t="shared" si="0"/>
        <v>0</v>
      </c>
      <c r="P10" s="183">
        <f t="shared" si="0"/>
        <v>2879421270</v>
      </c>
      <c r="Q10" s="183">
        <f t="shared" si="0"/>
        <v>0</v>
      </c>
      <c r="R10" s="183">
        <f t="shared" si="0"/>
        <v>0</v>
      </c>
      <c r="S10" s="183">
        <f t="shared" si="0"/>
        <v>2879421270</v>
      </c>
    </row>
    <row r="11" spans="1:19" ht="29.25" customHeight="1" x14ac:dyDescent="0.45">
      <c r="A11" s="147" t="s">
        <v>1022</v>
      </c>
      <c r="B11" s="147">
        <v>8</v>
      </c>
      <c r="C11" s="147">
        <v>66</v>
      </c>
      <c r="D11" s="147" t="s">
        <v>11</v>
      </c>
      <c r="E11" s="147" t="s">
        <v>11</v>
      </c>
      <c r="F11" s="175">
        <v>805761800</v>
      </c>
      <c r="G11" s="175">
        <v>273253000</v>
      </c>
      <c r="H11" s="175">
        <v>252853000</v>
      </c>
      <c r="I11" s="175">
        <v>1361867800</v>
      </c>
      <c r="K11" s="182" t="s">
        <v>1168</v>
      </c>
      <c r="L11" s="180">
        <v>0</v>
      </c>
      <c r="M11" s="180">
        <v>0</v>
      </c>
      <c r="N11" s="180">
        <v>0</v>
      </c>
      <c r="O11" s="180">
        <v>0</v>
      </c>
      <c r="P11" s="183">
        <v>9000000</v>
      </c>
      <c r="Q11" s="183">
        <v>9000000</v>
      </c>
      <c r="R11" s="183">
        <v>9000000</v>
      </c>
      <c r="S11" s="183">
        <v>45000000</v>
      </c>
    </row>
    <row r="12" spans="1:19" ht="29.25" customHeight="1" x14ac:dyDescent="0.45">
      <c r="A12" s="147" t="s">
        <v>1155</v>
      </c>
      <c r="B12" s="147">
        <v>5</v>
      </c>
      <c r="C12" s="147">
        <v>0</v>
      </c>
      <c r="D12" s="147" t="s">
        <v>11</v>
      </c>
      <c r="E12" s="147" t="s">
        <v>11</v>
      </c>
      <c r="F12" s="175">
        <v>538541000</v>
      </c>
      <c r="G12" s="152">
        <v>0</v>
      </c>
      <c r="H12" s="152">
        <v>0</v>
      </c>
      <c r="I12" s="175">
        <v>538541000</v>
      </c>
      <c r="K12" s="182" t="s">
        <v>191</v>
      </c>
      <c r="L12" s="180">
        <f t="shared" ref="L12:S12" si="1">SUM(L7:L11)</f>
        <v>346</v>
      </c>
      <c r="M12" s="180">
        <f>SUM(M7:M11)</f>
        <v>603</v>
      </c>
      <c r="N12" s="180">
        <f t="shared" si="1"/>
        <v>0</v>
      </c>
      <c r="O12" s="180">
        <f t="shared" si="1"/>
        <v>0</v>
      </c>
      <c r="P12" s="183">
        <f t="shared" si="1"/>
        <v>47923285523</v>
      </c>
      <c r="Q12" s="183">
        <f t="shared" si="1"/>
        <v>4090779442</v>
      </c>
      <c r="R12" s="183">
        <f t="shared" si="1"/>
        <v>3950448542</v>
      </c>
      <c r="S12" s="183">
        <f t="shared" si="1"/>
        <v>56066755287</v>
      </c>
    </row>
    <row r="13" spans="1:19" ht="29.25" customHeight="1" x14ac:dyDescent="0.45">
      <c r="A13" s="147" t="s">
        <v>1156</v>
      </c>
      <c r="B13" s="147">
        <v>16</v>
      </c>
      <c r="C13" s="147">
        <v>0</v>
      </c>
      <c r="D13" s="147" t="s">
        <v>11</v>
      </c>
      <c r="E13" s="147" t="s">
        <v>11</v>
      </c>
      <c r="F13" s="175">
        <v>1071284000</v>
      </c>
      <c r="G13" s="175">
        <v>207000000</v>
      </c>
      <c r="H13" s="175">
        <v>204000000</v>
      </c>
      <c r="I13" s="175">
        <v>1477284000</v>
      </c>
      <c r="K13" s="179"/>
      <c r="L13" s="179"/>
      <c r="M13" s="179"/>
      <c r="N13" s="179"/>
      <c r="O13" s="179"/>
      <c r="P13" s="179"/>
      <c r="Q13" s="179"/>
      <c r="R13" s="179"/>
    </row>
    <row r="14" spans="1:19" ht="29.25" customHeight="1" x14ac:dyDescent="0.45">
      <c r="A14" s="147" t="s">
        <v>1023</v>
      </c>
      <c r="B14" s="147">
        <v>2</v>
      </c>
      <c r="C14" s="147">
        <v>0</v>
      </c>
      <c r="D14" s="147" t="s">
        <v>11</v>
      </c>
      <c r="E14" s="147" t="s">
        <v>11</v>
      </c>
      <c r="F14" s="175">
        <v>20000000</v>
      </c>
      <c r="G14" s="152" t="s">
        <v>11</v>
      </c>
      <c r="H14" s="152" t="s">
        <v>11</v>
      </c>
      <c r="I14" s="175">
        <v>20000000</v>
      </c>
      <c r="K14" s="179"/>
      <c r="L14" s="179"/>
      <c r="M14" s="179"/>
      <c r="N14" s="179"/>
      <c r="O14" s="179"/>
      <c r="P14" s="179"/>
      <c r="Q14" s="179"/>
      <c r="R14" s="179"/>
    </row>
    <row r="15" spans="1:19" ht="29.25" customHeight="1" x14ac:dyDescent="0.45">
      <c r="A15" s="148" t="s">
        <v>1158</v>
      </c>
      <c r="B15" s="148">
        <f>SUM(B16:B19)</f>
        <v>19</v>
      </c>
      <c r="C15" s="148">
        <v>26</v>
      </c>
      <c r="D15" s="148" t="s">
        <v>11</v>
      </c>
      <c r="E15" s="148" t="s">
        <v>11</v>
      </c>
      <c r="F15" s="190">
        <v>587198002</v>
      </c>
      <c r="G15" s="176">
        <v>193298002</v>
      </c>
      <c r="H15" s="176">
        <v>192306002</v>
      </c>
      <c r="I15" s="150">
        <v>972802006</v>
      </c>
    </row>
    <row r="16" spans="1:19" ht="29.25" customHeight="1" x14ac:dyDescent="0.45">
      <c r="A16" s="147" t="s">
        <v>1022</v>
      </c>
      <c r="B16" s="147">
        <v>7</v>
      </c>
      <c r="C16" s="147">
        <v>26</v>
      </c>
      <c r="D16" s="147" t="s">
        <v>11</v>
      </c>
      <c r="E16" s="147" t="s">
        <v>11</v>
      </c>
      <c r="F16" s="175">
        <v>239898002</v>
      </c>
      <c r="G16" s="175">
        <v>173798002</v>
      </c>
      <c r="H16" s="175">
        <v>172806002</v>
      </c>
      <c r="I16" s="175">
        <v>586502006</v>
      </c>
    </row>
    <row r="17" spans="1:9" ht="29.25" customHeight="1" x14ac:dyDescent="0.45">
      <c r="A17" s="147" t="s">
        <v>1155</v>
      </c>
      <c r="B17" s="147">
        <v>6</v>
      </c>
      <c r="C17" s="147">
        <v>0</v>
      </c>
      <c r="D17" s="147" t="s">
        <v>11</v>
      </c>
      <c r="E17" s="147" t="s">
        <v>11</v>
      </c>
      <c r="F17" s="175">
        <v>132500000</v>
      </c>
      <c r="G17" s="175">
        <v>19500000</v>
      </c>
      <c r="H17" s="175">
        <v>19500000</v>
      </c>
      <c r="I17" s="175">
        <v>171500000</v>
      </c>
    </row>
    <row r="18" spans="1:9" ht="29.25" customHeight="1" x14ac:dyDescent="0.45">
      <c r="A18" s="147" t="s">
        <v>1156</v>
      </c>
      <c r="B18" s="147">
        <v>5</v>
      </c>
      <c r="C18" s="147">
        <v>0</v>
      </c>
      <c r="D18" s="147" t="s">
        <v>11</v>
      </c>
      <c r="E18" s="147" t="s">
        <v>11</v>
      </c>
      <c r="F18" s="175">
        <v>214000000</v>
      </c>
      <c r="G18" s="152" t="s">
        <v>11</v>
      </c>
      <c r="H18" s="152" t="s">
        <v>11</v>
      </c>
      <c r="I18" s="175">
        <v>214000000</v>
      </c>
    </row>
    <row r="19" spans="1:9" ht="29.25" customHeight="1" x14ac:dyDescent="0.45">
      <c r="A19" s="147" t="s">
        <v>1023</v>
      </c>
      <c r="B19" s="147">
        <v>1</v>
      </c>
      <c r="C19" s="147">
        <v>0</v>
      </c>
      <c r="D19" s="147" t="s">
        <v>11</v>
      </c>
      <c r="E19" s="147" t="s">
        <v>11</v>
      </c>
      <c r="F19" s="175">
        <v>800000</v>
      </c>
      <c r="G19" s="152" t="s">
        <v>11</v>
      </c>
      <c r="H19" s="152" t="s">
        <v>11</v>
      </c>
      <c r="I19" s="175">
        <v>800000</v>
      </c>
    </row>
    <row r="20" spans="1:9" ht="60.75" customHeight="1" x14ac:dyDescent="0.45">
      <c r="A20" s="148" t="s">
        <v>1159</v>
      </c>
      <c r="B20" s="148">
        <f>SUM(B21:B24)</f>
        <v>77</v>
      </c>
      <c r="C20" s="188">
        <f>SUM(C21:C24)</f>
        <v>55</v>
      </c>
      <c r="D20" s="148" t="s">
        <v>11</v>
      </c>
      <c r="E20" s="148" t="s">
        <v>11</v>
      </c>
      <c r="F20" s="150">
        <v>2263690000</v>
      </c>
      <c r="G20" s="150">
        <v>129376500</v>
      </c>
      <c r="H20" s="150">
        <v>116249500</v>
      </c>
      <c r="I20" s="150">
        <v>2509316000</v>
      </c>
    </row>
    <row r="21" spans="1:9" ht="29.25" customHeight="1" x14ac:dyDescent="0.45">
      <c r="A21" s="147" t="s">
        <v>1022</v>
      </c>
      <c r="B21" s="147">
        <v>14</v>
      </c>
      <c r="C21" s="147">
        <v>55</v>
      </c>
      <c r="D21" s="147" t="s">
        <v>11</v>
      </c>
      <c r="E21" s="147" t="s">
        <v>11</v>
      </c>
      <c r="F21" s="175">
        <v>214655000</v>
      </c>
      <c r="G21" s="175">
        <v>102104500</v>
      </c>
      <c r="H21" s="175">
        <v>102504500</v>
      </c>
      <c r="I21" s="175">
        <v>419264000</v>
      </c>
    </row>
    <row r="22" spans="1:9" ht="29.25" customHeight="1" x14ac:dyDescent="0.45">
      <c r="A22" s="147" t="s">
        <v>1155</v>
      </c>
      <c r="B22" s="147">
        <v>53</v>
      </c>
      <c r="C22" s="147">
        <v>0</v>
      </c>
      <c r="D22" s="147" t="s">
        <v>11</v>
      </c>
      <c r="E22" s="147" t="s">
        <v>11</v>
      </c>
      <c r="F22" s="175">
        <v>1462035000</v>
      </c>
      <c r="G22" s="175">
        <v>27272000</v>
      </c>
      <c r="H22" s="175">
        <v>13745000</v>
      </c>
      <c r="I22" s="175">
        <v>1503052000</v>
      </c>
    </row>
    <row r="23" spans="1:9" ht="29.25" customHeight="1" x14ac:dyDescent="0.45">
      <c r="A23" s="147" t="s">
        <v>1156</v>
      </c>
      <c r="B23" s="147">
        <v>7</v>
      </c>
      <c r="C23" s="147">
        <v>0</v>
      </c>
      <c r="D23" s="147" t="s">
        <v>11</v>
      </c>
      <c r="E23" s="147" t="s">
        <v>11</v>
      </c>
      <c r="F23" s="175">
        <v>558000000</v>
      </c>
      <c r="G23" s="152">
        <v>0</v>
      </c>
      <c r="H23" s="152">
        <v>0</v>
      </c>
      <c r="I23" s="175">
        <v>558000000</v>
      </c>
    </row>
    <row r="24" spans="1:9" ht="29.25" customHeight="1" x14ac:dyDescent="0.45">
      <c r="A24" s="147" t="s">
        <v>1023</v>
      </c>
      <c r="B24" s="147">
        <v>3</v>
      </c>
      <c r="C24" s="147">
        <v>0</v>
      </c>
      <c r="D24" s="147" t="s">
        <v>11</v>
      </c>
      <c r="E24" s="147" t="s">
        <v>11</v>
      </c>
      <c r="F24" s="175">
        <v>29000000</v>
      </c>
      <c r="G24" s="152">
        <v>0</v>
      </c>
      <c r="H24" s="152">
        <v>0</v>
      </c>
      <c r="I24" s="175">
        <v>29000000</v>
      </c>
    </row>
    <row r="25" spans="1:9" ht="50.25" customHeight="1" x14ac:dyDescent="0.45">
      <c r="A25" s="148" t="s">
        <v>1160</v>
      </c>
      <c r="B25" s="148">
        <f>SUM(B26:B29)</f>
        <v>121</v>
      </c>
      <c r="C25" s="188">
        <f>SUM(C26:C29)</f>
        <v>303</v>
      </c>
      <c r="D25" s="148" t="s">
        <v>11</v>
      </c>
      <c r="E25" s="148" t="s">
        <v>11</v>
      </c>
      <c r="F25" s="150">
        <v>5679825250</v>
      </c>
      <c r="G25" s="150">
        <v>151512300</v>
      </c>
      <c r="H25" s="150">
        <v>37125400</v>
      </c>
      <c r="I25" s="150">
        <v>5933574730</v>
      </c>
    </row>
    <row r="26" spans="1:9" ht="29.25" customHeight="1" x14ac:dyDescent="0.45">
      <c r="A26" s="147" t="s">
        <v>1022</v>
      </c>
      <c r="B26" s="147">
        <v>24</v>
      </c>
      <c r="C26" s="147">
        <v>303</v>
      </c>
      <c r="D26" s="147" t="s">
        <v>11</v>
      </c>
      <c r="E26" s="147" t="s">
        <v>11</v>
      </c>
      <c r="F26" s="175">
        <v>1686108650</v>
      </c>
      <c r="G26" s="175">
        <v>36712300</v>
      </c>
      <c r="H26" s="175">
        <v>37125400</v>
      </c>
      <c r="I26" s="175">
        <v>1825058130</v>
      </c>
    </row>
    <row r="27" spans="1:9" ht="29.25" customHeight="1" x14ac:dyDescent="0.45">
      <c r="A27" s="147" t="s">
        <v>1155</v>
      </c>
      <c r="B27" s="147">
        <v>86</v>
      </c>
      <c r="C27" s="147">
        <v>0</v>
      </c>
      <c r="D27" s="147" t="s">
        <v>11</v>
      </c>
      <c r="E27" s="147" t="s">
        <v>11</v>
      </c>
      <c r="F27" s="175">
        <v>2947663900</v>
      </c>
      <c r="G27" s="175">
        <v>114800000</v>
      </c>
      <c r="H27" s="152">
        <v>0</v>
      </c>
      <c r="I27" s="175">
        <v>3062463900</v>
      </c>
    </row>
    <row r="28" spans="1:9" ht="29.25" customHeight="1" x14ac:dyDescent="0.45">
      <c r="A28" s="147" t="s">
        <v>1156</v>
      </c>
      <c r="B28" s="147">
        <v>11</v>
      </c>
      <c r="C28" s="147">
        <v>0</v>
      </c>
      <c r="D28" s="147" t="s">
        <v>11</v>
      </c>
      <c r="E28" s="147" t="s">
        <v>11</v>
      </c>
      <c r="F28" s="175">
        <v>1046052700</v>
      </c>
      <c r="G28" s="146">
        <v>0</v>
      </c>
      <c r="H28" s="146">
        <v>0</v>
      </c>
      <c r="I28" s="175">
        <v>1046052700</v>
      </c>
    </row>
    <row r="29" spans="1:9" ht="29.25" customHeight="1" x14ac:dyDescent="0.45">
      <c r="A29" s="147" t="s">
        <v>1023</v>
      </c>
      <c r="B29" s="147">
        <v>0</v>
      </c>
      <c r="C29" s="147">
        <v>0</v>
      </c>
      <c r="D29" s="147" t="s">
        <v>11</v>
      </c>
      <c r="E29" s="147" t="s">
        <v>11</v>
      </c>
      <c r="F29" s="147">
        <v>0</v>
      </c>
      <c r="G29" s="147">
        <v>0</v>
      </c>
      <c r="H29" s="147">
        <v>0</v>
      </c>
      <c r="I29" s="147">
        <v>0</v>
      </c>
    </row>
    <row r="30" spans="1:9" ht="64.5" customHeight="1" x14ac:dyDescent="0.45">
      <c r="A30" s="148" t="s">
        <v>1161</v>
      </c>
      <c r="B30" s="148">
        <f>SUM(B31:B34)</f>
        <v>52</v>
      </c>
      <c r="C30" s="188">
        <f>SUM(C31:C34)</f>
        <v>18</v>
      </c>
      <c r="D30" s="148" t="s">
        <v>11</v>
      </c>
      <c r="E30" s="148" t="s">
        <v>11</v>
      </c>
      <c r="F30" s="150">
        <v>30483650500</v>
      </c>
      <c r="G30" s="150">
        <v>3084707000</v>
      </c>
      <c r="H30" s="150">
        <v>3096082000</v>
      </c>
      <c r="I30" s="150">
        <v>36660939500</v>
      </c>
    </row>
    <row r="31" spans="1:9" ht="29.25" customHeight="1" x14ac:dyDescent="0.45">
      <c r="A31" s="147" t="s">
        <v>1022</v>
      </c>
      <c r="B31" s="147">
        <v>5</v>
      </c>
      <c r="C31" s="147">
        <v>18</v>
      </c>
      <c r="D31" s="147" t="s">
        <v>11</v>
      </c>
      <c r="E31" s="147" t="s">
        <v>11</v>
      </c>
      <c r="F31" s="175">
        <v>220673000</v>
      </c>
      <c r="G31" s="175">
        <v>31707000</v>
      </c>
      <c r="H31" s="175">
        <v>31707000</v>
      </c>
      <c r="I31" s="175">
        <v>280587000</v>
      </c>
    </row>
    <row r="32" spans="1:9" ht="29.25" customHeight="1" x14ac:dyDescent="0.45">
      <c r="A32" s="147" t="s">
        <v>1155</v>
      </c>
      <c r="B32" s="147">
        <v>38</v>
      </c>
      <c r="C32" s="147">
        <v>0</v>
      </c>
      <c r="D32" s="147" t="s">
        <v>11</v>
      </c>
      <c r="E32" s="147" t="s">
        <v>11</v>
      </c>
      <c r="F32" s="175">
        <v>25925377500</v>
      </c>
      <c r="G32" s="175">
        <v>3053000000</v>
      </c>
      <c r="H32" s="175">
        <v>3064375000</v>
      </c>
      <c r="I32" s="175">
        <v>32042752500</v>
      </c>
    </row>
    <row r="33" spans="1:9" ht="48.75" customHeight="1" x14ac:dyDescent="0.45">
      <c r="A33" s="147" t="s">
        <v>1156</v>
      </c>
      <c r="B33" s="147">
        <v>8</v>
      </c>
      <c r="C33" s="147">
        <v>0</v>
      </c>
      <c r="D33" s="147" t="s">
        <v>11</v>
      </c>
      <c r="E33" s="147" t="s">
        <v>11</v>
      </c>
      <c r="F33" s="175">
        <v>1512600000</v>
      </c>
      <c r="G33" s="152">
        <v>0</v>
      </c>
      <c r="H33" s="152">
        <v>0</v>
      </c>
      <c r="I33" s="175">
        <v>1512600000</v>
      </c>
    </row>
    <row r="34" spans="1:9" ht="29.25" customHeight="1" x14ac:dyDescent="0.45">
      <c r="A34" s="147" t="s">
        <v>1023</v>
      </c>
      <c r="B34" s="147">
        <v>1</v>
      </c>
      <c r="C34" s="147">
        <v>0</v>
      </c>
      <c r="D34" s="147" t="s">
        <v>11</v>
      </c>
      <c r="E34" s="147" t="s">
        <v>11</v>
      </c>
      <c r="F34" s="175">
        <v>2825000000</v>
      </c>
      <c r="G34" s="146">
        <v>0</v>
      </c>
      <c r="H34" s="146">
        <v>0</v>
      </c>
      <c r="I34" s="175">
        <v>2825000000</v>
      </c>
    </row>
    <row r="35" spans="1:9" ht="60.75" customHeight="1" x14ac:dyDescent="0.45">
      <c r="A35" s="148" t="s">
        <v>662</v>
      </c>
      <c r="B35" s="148">
        <v>0</v>
      </c>
      <c r="C35" s="148">
        <v>0</v>
      </c>
      <c r="D35" s="148" t="s">
        <v>11</v>
      </c>
      <c r="E35" s="148" t="s">
        <v>11</v>
      </c>
      <c r="F35" s="149">
        <v>9000000</v>
      </c>
      <c r="G35" s="149">
        <v>9000000</v>
      </c>
      <c r="H35" s="149">
        <v>9000000</v>
      </c>
      <c r="I35" s="149">
        <v>45000000</v>
      </c>
    </row>
    <row r="36" spans="1:9" ht="37.5" customHeight="1" x14ac:dyDescent="0.45">
      <c r="A36" s="213" t="s">
        <v>1162</v>
      </c>
      <c r="B36" s="214">
        <f>SUM(B35,B30,B25,B20,B15,B10,B5)</f>
        <v>346</v>
      </c>
      <c r="C36" s="214">
        <f>SUM(C35,C30,C25,C20,C15,C10,C5)</f>
        <v>603</v>
      </c>
      <c r="D36" s="215" t="s">
        <v>11</v>
      </c>
      <c r="E36" s="215" t="s">
        <v>11</v>
      </c>
      <c r="F36" s="214">
        <f>SUM(F35,F30,F25,F20,F15,F10,F5)</f>
        <v>47923285523</v>
      </c>
      <c r="G36" s="214">
        <f>SUM(G35,G30,G25,G20,G15,G10,G5)</f>
        <v>4090779442</v>
      </c>
      <c r="H36" s="214">
        <f>SUM(H35,H30,H25,H20,H15,H10,H5)</f>
        <v>3950448542</v>
      </c>
      <c r="I36" s="214">
        <f>SUM(I35,I30,I25,I20,I15,I10,I5)</f>
        <v>56066755287</v>
      </c>
    </row>
  </sheetData>
  <mergeCells count="5">
    <mergeCell ref="A3:A4"/>
    <mergeCell ref="B3:B4"/>
    <mergeCell ref="C3:C4"/>
    <mergeCell ref="D3:I3"/>
    <mergeCell ref="A1:S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7</vt:i4>
      </vt:variant>
      <vt:variant>
        <vt:lpstr>ช่วงที่มีชื่อ</vt:lpstr>
      </vt:variant>
      <vt:variant>
        <vt:i4>12</vt:i4>
      </vt:variant>
    </vt:vector>
  </HeadingPairs>
  <TitlesOfParts>
    <vt:vector size="19" baseType="lpstr">
      <vt:lpstr>1.เกษตร</vt:lpstr>
      <vt:lpstr>2.ท่องเที่ยว</vt:lpstr>
      <vt:lpstr>3.อุตสากรรม</vt:lpstr>
      <vt:lpstr>4.สิ่งแวดล้อม</vt:lpstr>
      <vt:lpstr>5.สังคม</vt:lpstr>
      <vt:lpstr>6.การลงทุน</vt:lpstr>
      <vt:lpstr>งบหน้าทั้งหมด</vt:lpstr>
      <vt:lpstr>'1.เกษตร'!Print_Area</vt:lpstr>
      <vt:lpstr>'2.ท่องเที่ยว'!Print_Area</vt:lpstr>
      <vt:lpstr>'3.อุตสากรรม'!Print_Area</vt:lpstr>
      <vt:lpstr>'4.สิ่งแวดล้อม'!Print_Area</vt:lpstr>
      <vt:lpstr>'5.สังคม'!Print_Area</vt:lpstr>
      <vt:lpstr>'6.การลงทุน'!Print_Area</vt:lpstr>
      <vt:lpstr>'1.เกษตร'!Print_Titles</vt:lpstr>
      <vt:lpstr>'2.ท่องเที่ยว'!Print_Titles</vt:lpstr>
      <vt:lpstr>'3.อุตสากรรม'!Print_Titles</vt:lpstr>
      <vt:lpstr>'4.สิ่งแวดล้อม'!Print_Titles</vt:lpstr>
      <vt:lpstr>'5.สังคม'!Print_Titles</vt:lpstr>
      <vt:lpstr>'6.การลงทุน'!Print_Titles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2017-12-01T01:33:23Z</cp:lastPrinted>
  <dcterms:created xsi:type="dcterms:W3CDTF">2017-09-25T13:30:49Z</dcterms:created>
  <dcterms:modified xsi:type="dcterms:W3CDTF">2017-12-11T06:11:46Z</dcterms:modified>
</cp:coreProperties>
</file>