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5" windowWidth="15195" windowHeight="8445" tabRatio="890" firstSheet="2" activeTab="6"/>
  </bookViews>
  <sheets>
    <sheet name="mask2" sheetId="15" state="hidden" r:id="rId1"/>
    <sheet name="mask3" sheetId="18" state="hidden" r:id="rId2"/>
    <sheet name="ระดับ 2-45กิจกรรม" sheetId="19" r:id="rId3"/>
    <sheet name="ระดับ 3 - ย่อย(ปรับลดแล้ว)" sheetId="22" r:id="rId4"/>
    <sheet name="ปรับลด (ละเอียด)" sheetId="43" r:id="rId5"/>
    <sheet name="สรุปรายหน่วย ปรับลดแล้ว)" sheetId="48" r:id="rId6"/>
    <sheet name="ตัวอย่างขอเปลี่ยนแปลง" sheetId="47" r:id="rId7"/>
  </sheets>
  <definedNames>
    <definedName name="_xlnm.Print_Titles" localSheetId="6">ตัวอย่างขอเปลี่ยนแปลง!$1:$4</definedName>
    <definedName name="_xlnm.Print_Titles" localSheetId="4">'ปรับลด (ละเอียด)'!$5:$7</definedName>
    <definedName name="_xlnm.Print_Titles" localSheetId="2">'ระดับ 2-45กิจกรรม'!$4:$4</definedName>
    <definedName name="_xlnm.Print_Titles" localSheetId="3">'ระดับ 3 - ย่อย(ปรับลดแล้ว)'!$1:$2</definedName>
    <definedName name="_xlnm.Print_Titles" localSheetId="5">'สรุปรายหน่วย ปรับลดแล้ว)'!$1:$4</definedName>
  </definedNames>
  <calcPr calcId="144525"/>
</workbook>
</file>

<file path=xl/calcChain.xml><?xml version="1.0" encoding="utf-8"?>
<calcChain xmlns="http://schemas.openxmlformats.org/spreadsheetml/2006/main">
  <c r="C47" i="48" l="1"/>
  <c r="C20" i="48" l="1"/>
  <c r="C93" i="48"/>
  <c r="C89" i="48"/>
  <c r="C85" i="48"/>
  <c r="C82" i="48"/>
  <c r="C78" i="48"/>
  <c r="C73" i="48"/>
  <c r="C68" i="48"/>
  <c r="C63" i="48"/>
  <c r="C59" i="48"/>
  <c r="C55" i="48"/>
  <c r="C51" i="48"/>
  <c r="C40" i="48"/>
  <c r="C37" i="48"/>
  <c r="C34" i="48"/>
  <c r="C31" i="48"/>
  <c r="C27" i="48"/>
  <c r="C23" i="48"/>
  <c r="C16" i="48"/>
  <c r="C12" i="48"/>
  <c r="C9" i="48"/>
  <c r="D4" i="22"/>
  <c r="E4" i="22"/>
  <c r="C94" i="48" l="1"/>
  <c r="E49" i="22" l="1"/>
  <c r="C5" i="22" l="1"/>
  <c r="C4" i="22" s="1"/>
  <c r="C7" i="22"/>
  <c r="C10" i="22"/>
  <c r="C14" i="22"/>
  <c r="C16" i="22"/>
  <c r="C19" i="22"/>
  <c r="C22" i="22"/>
  <c r="C24" i="22"/>
  <c r="C27" i="22"/>
  <c r="C26" i="22" s="1"/>
  <c r="C29" i="22"/>
  <c r="C31" i="22"/>
  <c r="C34" i="22"/>
  <c r="C38" i="22"/>
  <c r="C41" i="22"/>
  <c r="C44" i="22"/>
  <c r="C47" i="22"/>
  <c r="C50" i="22"/>
  <c r="C54" i="22"/>
  <c r="C57" i="22"/>
  <c r="C62" i="22"/>
  <c r="C61" i="22" s="1"/>
  <c r="C65" i="22"/>
  <c r="C70" i="22"/>
  <c r="C72" i="22"/>
  <c r="E3" i="22"/>
  <c r="D49" i="22"/>
  <c r="E17" i="22"/>
  <c r="D17" i="22" s="1"/>
  <c r="E60" i="22"/>
  <c r="D60" i="22" s="1"/>
  <c r="E74" i="22"/>
  <c r="D74" i="22" s="1"/>
  <c r="E73" i="22"/>
  <c r="D73" i="22" s="1"/>
  <c r="D72" i="22" s="1"/>
  <c r="E71" i="22"/>
  <c r="E70" i="22" s="1"/>
  <c r="E69" i="22"/>
  <c r="D69" i="22" s="1"/>
  <c r="E68" i="22"/>
  <c r="D68" i="22" s="1"/>
  <c r="E67" i="22"/>
  <c r="D67" i="22" s="1"/>
  <c r="E66" i="22"/>
  <c r="E64" i="22"/>
  <c r="D64" i="22" s="1"/>
  <c r="E63" i="22"/>
  <c r="D63" i="22" s="1"/>
  <c r="E59" i="22"/>
  <c r="D59" i="22" s="1"/>
  <c r="E58" i="22"/>
  <c r="D58" i="22" s="1"/>
  <c r="E56" i="22"/>
  <c r="D56" i="22" s="1"/>
  <c r="E55" i="22"/>
  <c r="E54" i="22" s="1"/>
  <c r="E53" i="22"/>
  <c r="D53" i="22" s="1"/>
  <c r="E52" i="22"/>
  <c r="D52" i="22" s="1"/>
  <c r="E51" i="22"/>
  <c r="E50" i="22" s="1"/>
  <c r="E48" i="22"/>
  <c r="D48" i="22" s="1"/>
  <c r="E46" i="22"/>
  <c r="D46" i="22" s="1"/>
  <c r="E45" i="22"/>
  <c r="D45" i="22" s="1"/>
  <c r="D44" i="22" s="1"/>
  <c r="E43" i="22"/>
  <c r="D43" i="22" s="1"/>
  <c r="E42" i="22"/>
  <c r="E41" i="22" s="1"/>
  <c r="E40" i="22"/>
  <c r="D40" i="22" s="1"/>
  <c r="E39" i="22"/>
  <c r="E38" i="22" s="1"/>
  <c r="E37" i="22"/>
  <c r="D37" i="22" s="1"/>
  <c r="E36" i="22"/>
  <c r="D36" i="22" s="1"/>
  <c r="E35" i="22"/>
  <c r="D35" i="22" s="1"/>
  <c r="E33" i="22"/>
  <c r="D33" i="22" s="1"/>
  <c r="E32" i="22"/>
  <c r="E31" i="22" s="1"/>
  <c r="E30" i="22"/>
  <c r="D30" i="22" s="1"/>
  <c r="D29" i="22" s="1"/>
  <c r="E28" i="22"/>
  <c r="E27" i="22" s="1"/>
  <c r="E25" i="22"/>
  <c r="D25" i="22" s="1"/>
  <c r="D24" i="22" s="1"/>
  <c r="E23" i="22"/>
  <c r="D23" i="22" s="1"/>
  <c r="D22" i="22" s="1"/>
  <c r="E21" i="22"/>
  <c r="D21" i="22" s="1"/>
  <c r="E20" i="22"/>
  <c r="E19" i="22" s="1"/>
  <c r="E18" i="22"/>
  <c r="D18" i="22" s="1"/>
  <c r="E15" i="22"/>
  <c r="E14" i="22" s="1"/>
  <c r="E13" i="22"/>
  <c r="D13" i="22" s="1"/>
  <c r="E12" i="22"/>
  <c r="D12" i="22" s="1"/>
  <c r="E11" i="22"/>
  <c r="D11" i="22" s="1"/>
  <c r="E9" i="22"/>
  <c r="D9" i="22" s="1"/>
  <c r="E8" i="22"/>
  <c r="E7" i="22" s="1"/>
  <c r="E6" i="22"/>
  <c r="E5" i="22" s="1"/>
  <c r="D47" i="22" l="1"/>
  <c r="E65" i="22"/>
  <c r="D34" i="22"/>
  <c r="D62" i="22"/>
  <c r="D10" i="22"/>
  <c r="D57" i="22"/>
  <c r="D16" i="22"/>
  <c r="D6" i="22"/>
  <c r="D5" i="22" s="1"/>
  <c r="D32" i="22"/>
  <c r="D31" i="22" s="1"/>
  <c r="D51" i="22"/>
  <c r="D50" i="22" s="1"/>
  <c r="E57" i="22"/>
  <c r="E44" i="22"/>
  <c r="E34" i="22"/>
  <c r="E29" i="22"/>
  <c r="E22" i="22"/>
  <c r="E10" i="22"/>
  <c r="D15" i="22"/>
  <c r="D14" i="22" s="1"/>
  <c r="D39" i="22"/>
  <c r="D38" i="22" s="1"/>
  <c r="D66" i="22"/>
  <c r="D65" i="22" s="1"/>
  <c r="D71" i="22"/>
  <c r="D70" i="22" s="1"/>
  <c r="E62" i="22"/>
  <c r="E61" i="22" s="1"/>
  <c r="E47" i="22"/>
  <c r="E24" i="22"/>
  <c r="D8" i="22"/>
  <c r="D7" i="22" s="1"/>
  <c r="E16" i="22"/>
  <c r="D20" i="22"/>
  <c r="D19" i="22" s="1"/>
  <c r="D28" i="22"/>
  <c r="D27" i="22" s="1"/>
  <c r="D42" i="22"/>
  <c r="D41" i="22" s="1"/>
  <c r="D55" i="22"/>
  <c r="D54" i="22" s="1"/>
  <c r="E26" i="22" l="1"/>
  <c r="D61" i="22"/>
  <c r="D26" i="22"/>
  <c r="E44" i="19" l="1"/>
  <c r="E20" i="19"/>
  <c r="E6" i="19"/>
  <c r="E54" i="19" l="1"/>
</calcChain>
</file>

<file path=xl/sharedStrings.xml><?xml version="1.0" encoding="utf-8"?>
<sst xmlns="http://schemas.openxmlformats.org/spreadsheetml/2006/main" count="1099" uniqueCount="414">
  <si>
    <t>agc</t>
  </si>
  <si>
    <t>งบประมาณ</t>
  </si>
  <si>
    <t>หน่วย : บาท</t>
  </si>
  <si>
    <t>ปริมาณ</t>
  </si>
  <si>
    <t>จำนวน</t>
  </si>
  <si>
    <t>หน่วยนับ</t>
  </si>
  <si>
    <t>งบรายจ่าย - รายการ</t>
  </si>
  <si>
    <t>output</t>
  </si>
  <si>
    <t>Obj</t>
  </si>
  <si>
    <t>item1</t>
  </si>
  <si>
    <t>item2</t>
  </si>
  <si>
    <t>item3</t>
  </si>
  <si>
    <t>T1</t>
  </si>
  <si>
    <t>T2</t>
  </si>
  <si>
    <t>T3</t>
  </si>
  <si>
    <t>T4</t>
  </si>
  <si>
    <t>T5</t>
  </si>
  <si>
    <t>T6</t>
  </si>
  <si>
    <t>T7</t>
  </si>
  <si>
    <t>T0</t>
  </si>
  <si>
    <t>รวมกิจกรรม</t>
  </si>
  <si>
    <t>กิจกรรมหลัก/รอง/สนับสนุน/ย่อย</t>
  </si>
  <si>
    <t>T8</t>
  </si>
  <si>
    <t>แผนงาน-ผลผลิต/โครงการ-กิจกรรม</t>
  </si>
  <si>
    <t>รายงานตรวจสอบการแปรญัญติเพิ่มงบประมาณรายจ่าย (จำแนกตามรายละเอียดกิจกรรม) ประจำปีงบประมาณ พ.ศ. 25 fy</t>
  </si>
  <si>
    <t>min</t>
  </si>
  <si>
    <t>จังหวัดและกลุ่มจังหวัด</t>
  </si>
  <si>
    <t>ผลผลิต:การพัฒนาด้านเศรษฐกิจ</t>
  </si>
  <si>
    <t xml:space="preserve">ผลผลิต:การพัฒนาด้านสังคม </t>
  </si>
  <si>
    <t>ผลผลิต:การบริหารจัดการด้านทรัพยากรธรรมชาติและสิ่งแวดล้อม</t>
  </si>
  <si>
    <t xml:space="preserve"> ค่าใช้จ่ายในการบริหารงานจังหวัดแบบบูรณาการ</t>
  </si>
  <si>
    <t>หน่วยดำเนินการ</t>
  </si>
  <si>
    <t xml:space="preserve"> โครงการเพิ่มศักยภาพเกษตรกรผู้ผลิตไม้ผลจังหวัดระยองสู่ระบบมาตรฐานสินค้าเกษตร</t>
  </si>
  <si>
    <t xml:space="preserve"> โครงการส่งเสริมการผลิตและควบคุมคุณภาพไม้ผลจังหวัดระยอง</t>
  </si>
  <si>
    <t xml:space="preserve">  โครงการควบคุมป้องกันและกำจัดแมลงวันผลไม้อย่างยั่งยืน</t>
  </si>
  <si>
    <t xml:space="preserve">  โครงการส่งเสริมการท่องเที่ยวจังหวัดระยองปี 2561</t>
  </si>
  <si>
    <t xml:space="preserve">  โครงการประชาสัมพันธ์แหล่งท่องเที่ยวจังหวัดระยอง</t>
  </si>
  <si>
    <t xml:space="preserve">  โครงการส่งเสริมการท่องเที่ยวเชิงวัฒนธรรม จังหวัดระยอง </t>
  </si>
  <si>
    <t xml:space="preserve">  โครงการพัฒนาคุณภาพสินค้าปศุสัตว์ (ตรวจสารเร่งเนื้อแดงในสุกร)</t>
  </si>
  <si>
    <t xml:space="preserve">  โครงการมหกรรมเทศกาลอาหารเด่นจังหวัดระยอง</t>
  </si>
  <si>
    <t xml:space="preserve">  โครงการเปิดครัวระยองสู่อาเซียน</t>
  </si>
  <si>
    <t xml:space="preserve">  โครงการขุดสระเก็บน้ำบ้านศิลาทอง ตำบลกองดิน  อำเภอแกลง</t>
  </si>
  <si>
    <t xml:space="preserve">  โครงการขยายเขตวางท่อเพื่อการเกษตรและขยายเขตวางท่อประปาภายในตำบลเนินฆ้อ   อำเภอแกลง</t>
  </si>
  <si>
    <t xml:space="preserve">   โครงการปรับปรุงลานชมทุ่งโปรงทอง หมู่ 7 ตำบลปากน้ำประแส อำเภอแกลง จังหวัดระยอง</t>
  </si>
  <si>
    <t xml:space="preserve">  โครงการปรับปรุงภูมิทัศน์อุทยานแหล่งเรียนรู้ สมเด็จพระเจ้าตากสินมหาราช</t>
  </si>
  <si>
    <t xml:space="preserve">  โครงการสร้างทักษะชีวิตเด็กและเยาวชนไทยป้องกันภัยยาเสพติด </t>
  </si>
  <si>
    <t xml:space="preserve">  โครงการรณรงค์ป้องกันการแก้ไขปัญหายาเสพติด TO BE NUMBER ONE</t>
  </si>
  <si>
    <t xml:space="preserve">  โครงการการดำเนินการเศรษฐกิจพอเพียงสู่ชุมชนเข้มแข็ง     อย่างยั่งยืน ตามยุทธศาสตร์ที่ 1</t>
  </si>
  <si>
    <t xml:space="preserve">  โครงการก่อสร้างปรับปรุงถนนคอนกรีตเสริมเหล็กสายซอยโรงโม่ บ้านหนองเสม็ด  หมู่ที่ ๖  ตำบลสองสลึง     </t>
  </si>
  <si>
    <t xml:space="preserve">  โครงการก่อสร้างปรับปรุงถนนคอนกรีตเสริม เหล็กซอยริมคลองหนองเต่า ตำบลคลองปูน </t>
  </si>
  <si>
    <t xml:space="preserve">  โครงการก่อสร้างปรับปรุงถนนลาดยางสายหัวน้ำตก-หนองลิง หมู่ที่ ๖ ตำบลเนินฆ้อ </t>
  </si>
  <si>
    <t xml:space="preserve">  โครงการก่อสร้างปรับปรุงถนนลาดยางแอสฟัลท์ติกคอนกรีตสายกลางดง หมู่ที่ ๓ ตำบลบ้านแลง มีความคาบเกี่ยวต่อเนื่องกับหมู่ที่ ๓ ตำบลตะพง</t>
  </si>
  <si>
    <t xml:space="preserve">  โครงการก่อสร้างปรับปรุงถนนคอนกรีตเสริมเหล็กสายบ้านแลง – หนองเสมียน หมู่ที่ ๕ ตำบลบ้านแลง มีความคาบเกี่ยวต่อเนื่องตำบลนาตาขวัญ</t>
  </si>
  <si>
    <t xml:space="preserve"> โครงการ ก่อสร้างปรับปรุงถนนคอนกรีตเสริมเหล็กสายเขาคลองซอง – โป่งแก้ง ตำบลหนองไร่ </t>
  </si>
  <si>
    <t xml:space="preserve"> ก่อสร้างปรับปรุงถนนคอนกรีตเสริมเหล็กพร้อมวางท่อระบายน้ำ ถนนสายบ้านลุงแกละ บ้านวังตาผิน ตำบลปลวกแดง   โครงการ</t>
  </si>
  <si>
    <t xml:space="preserve">  โครงการปรับปรุงถนนคอนกรีตเสริมเหล็กตำบลเขาน้อย    </t>
  </si>
  <si>
    <t xml:space="preserve">  โครงการปรับปรุงถนนแอสฟัลท์ติกคอนกรีตสายเขาดิน – หนองเสม็ด   ตำบลห้วยทับมอญ  </t>
  </si>
  <si>
    <t xml:space="preserve">  โครงการปรับปรุงถนนลาดยางแบบแอสฟัลท์ติก คอนกรีตสายศาลเจ้า-ชากนา หมู่ที่ ๓ ตำบลป่ายุบใน</t>
  </si>
  <si>
    <t xml:space="preserve">  โครงการปรับปรุงถนนคอนกรีตเสริมเหล็กสายคลองอ่าง ซอย ๑ หมู่ที่ ๖ ตำบลพลงตาเอี่ยม  </t>
  </si>
  <si>
    <t xml:space="preserve">  โครงการ โครงการปรับปรุงถนนลาดยางแบบแอสฟัลท์ติกคอนกรีตสายชุมแสง-หนองเสม็ด หมู่ที่ ๑ ตำบลชุมแสง    </t>
  </si>
  <si>
    <t xml:space="preserve">  โครงการก่อสร้างปรับปรุงผิวจราจรถนนสายซอย ๔ (ช่วงสาย ๑๓-๑๕) หมู่ ๖  ตำบลนิคมพัฒนา </t>
  </si>
  <si>
    <t xml:space="preserve">  โครงการก่อสร้างปรับปรุงผิวจราจรสายซอย ๔ (ช่วงสาย ๑๑-๑๓) หมู่ ๖ ตำบลนิคมพัฒนา  </t>
  </si>
  <si>
    <t xml:space="preserve">  โครงการก่อสร้างปรับปรุงถนนคอนกรีตเสริมเหล็กสายบ่อทราย-บ้านเก่าหมู่ที่ 2 ตำบลตาขัน</t>
  </si>
  <si>
    <t xml:space="preserve">  โครงการก่อสร้างปรับปรุงถนนคอนกรีตเสริมเหล็กสายมาบตารอด-คลองมะงั่ว  หมู่ที่ 4,10 ตำบลชากบก</t>
  </si>
  <si>
    <t xml:space="preserve">  โครงการก่อสร้างปรับปรุงถนนคอนกรีตเสริมเหล็กสายเขาดิน-ป่าสีเสียด หมู่ที่ 3 ตำบลหนองบัว</t>
  </si>
  <si>
    <t xml:space="preserve">  โครงการเพิ่มศักยภาพพื้นที่ป่าอนุรักษ์เพื่อแก้ไขปัญหาช้างป่าออกนอกพื้นที่ บริเวณแนวเชื่อมต่อ Corridor อุทยานแห่งชาติเขาชะเมา -เขาวง</t>
  </si>
  <si>
    <t xml:space="preserve">  โครงการสร้างโป่งเทียมเพื่อเป็นแหล่งอาหารสำหรับช้างป่าและสัตว์ป่าในเขตอุทยานแห่งชาติเขาชะเมา-เขาวง จังหวัดระยอง</t>
  </si>
  <si>
    <t xml:space="preserve">   โครงการขยายผลศูนย์เรียนรู้การเพิ่มประสิทธิภาพการผลิตสินค้าเกษตร (ศพก.) จังหวัดระยอง</t>
  </si>
  <si>
    <t xml:space="preserve">  โครงการการบริหารจัดการการใช้ประโยชน์ทรัพยากรทางทะเลเพื่อการท่องเที่ยวอย่างยั่งยืน</t>
  </si>
  <si>
    <t xml:space="preserve">  โครงการแก้ปัญหาการกัดเซาะชายฝั่งโดยการปักไม้ไผ่ชะลอคลื่น</t>
  </si>
  <si>
    <t xml:space="preserve">  โครงการปลูกเสริมเพิ่มป่าบก และพลิกฟิ้นป่าชายเลน</t>
  </si>
  <si>
    <t xml:space="preserve">  โครงการเฝ้าระวังติดตามตรวจสอบและวิเคราะห์คุณภาพแหล่งน้ำจังหวัดระยอง</t>
  </si>
  <si>
    <t xml:space="preserve">  โครงการก่อสร้างฝายน้ำล้น ม. 5 ตำบลมาบข่า อำเภอนิคมพัฒนา จังหวัดระยอง   </t>
  </si>
  <si>
    <t xml:space="preserve">  โครงการแก้ไขปัญหาน้ำท่วมพื้นที่คลองทับมา ระยะที่ 2</t>
  </si>
  <si>
    <t>สำนักงานเกษตรจังหวัดระยอง</t>
  </si>
  <si>
    <t>สำนักงานการท่องเที่ยวและกีฬาฯ</t>
  </si>
  <si>
    <t>สำนักงานจังหวัดระยอง</t>
  </si>
  <si>
    <t>สำนักงานวัฒนธรรมจังหวัดระยอง</t>
  </si>
  <si>
    <t>สำนักงานปศุสัตว์จังหวัดระยอง</t>
  </si>
  <si>
    <t>สำนักงานพาณิชย์จังหวัดระยอง</t>
  </si>
  <si>
    <t>สำนักงานพัฒนาสังคมฯ</t>
  </si>
  <si>
    <t>สำนักงานสาธารณสุขจังหวัดระยอง</t>
  </si>
  <si>
    <t>อำเภอแกลง</t>
  </si>
  <si>
    <t>อำเภอเมืองระยอง</t>
  </si>
  <si>
    <t>อำเภอปลวกแดง</t>
  </si>
  <si>
    <t>อำเภอบ้านฉาง</t>
  </si>
  <si>
    <t>อำเภอเขาชะเมา</t>
  </si>
  <si>
    <t>อำเภอวังจันทร์</t>
  </si>
  <si>
    <t>อำเภอนิคมพัฒนา</t>
  </si>
  <si>
    <t>อำเภอบ้านค่าย</t>
  </si>
  <si>
    <t>อุทยานแห่งชาติเขาชะเมา-เขาวง</t>
  </si>
  <si>
    <t>สำนักบริหารทรัพยากรทางทะเลฯ</t>
  </si>
  <si>
    <t>สำนักงานทรัพยากรธรรมชาติฯ</t>
  </si>
  <si>
    <t>โครงการชลประทานระยอง</t>
  </si>
  <si>
    <t>สำนักงานเกษตรและสหกรณ์จังหวัดฯ</t>
  </si>
  <si>
    <t xml:space="preserve"> </t>
  </si>
  <si>
    <t xml:space="preserve"> จำแนกตามรายละเอียดกิจกรรม ประจำปีงบประมาณ พ.ศ. 2561</t>
  </si>
  <si>
    <t>จังหวัดระยอง</t>
  </si>
  <si>
    <t>งบรายจ่าย : งบดำเนินงาน</t>
  </si>
  <si>
    <t>งบรายจ่าย : งบลงทุน</t>
  </si>
  <si>
    <t>5 โครงการพัฒนาคุณภาพสินค้าและบริการของจังหวัดให้มีมาตรฐาน</t>
  </si>
  <si>
    <t>6 โครงการปรับปรุงโครงสร้างพื้นฐานด้านการจัดการน้ำ ภาคภาคเกษตร</t>
  </si>
  <si>
    <t>7 โครงการพัฒนาสิ่งอำนวยความสะดวกด้านการท่องเที่ยวให้ได้มาตรฐาน</t>
  </si>
  <si>
    <t>1 ค่าใช้จ่ายในการบริหารงานจังหวัดแบบบูรณาการ</t>
  </si>
  <si>
    <t>งบรายจ่าย : งบรายจ่ายอื่น</t>
  </si>
  <si>
    <t xml:space="preserve">2 โครงการเสริมสร้างมาตรฐานการดำรงชีวิต และพัฒนาคนเพื่อรองรับการเปลี่ยนแปลง </t>
  </si>
  <si>
    <t>3 โครงการส่งเสริมแนวทางการดำรงชีวิตตามแนวปรัชญาของเศรษฐกิจพอเพียง</t>
  </si>
  <si>
    <t>1 กิจกรรมย่อย : เพิ่มศักยภาพเกษตรกรผู้ผลิตไม้ผลจังหวัดระยองสู่ระบบมาตรฐานสินค้าเกษตร</t>
  </si>
  <si>
    <t>ระดับที่ 1: วัสดุเชื้อเพลิงและหล่อลื่น</t>
  </si>
  <si>
    <t>ระดับที่ 1: วัสดุสำนักงาน</t>
  </si>
  <si>
    <t>ระดับที่ 1: วัสดุการเกษตร</t>
  </si>
  <si>
    <t>ระดับที่ 1: วัสดุโฆษณาและเผยแพร่</t>
  </si>
  <si>
    <t xml:space="preserve">ระดับที่ 1: ค่าตอบแทนวิทยากรสัมมนาและฝึกอบรม </t>
  </si>
  <si>
    <t>ระดับที่ 1: ค่าใช้จ่ายในการสัมมนาและฝึกอบรม</t>
  </si>
  <si>
    <t>ระดับที่ 2: การฝึกอบรมสัมมนาประชาชนทั่วไป</t>
  </si>
  <si>
    <t>ระดับที่ 1: ค่าจ้างเหมาบริการ</t>
  </si>
  <si>
    <t>ระดับที่ 1: ค่าเบี้ยเลี้ยง ที่พักและพาหนะ</t>
  </si>
  <si>
    <t>ระดับที่ 2: ค่าพาหนะเดินทางในประเทศ</t>
  </si>
  <si>
    <t>ระดับที่ 2: ค่าเบี้ยเลี้ยงเดินทางในประเทศ</t>
  </si>
  <si>
    <t>1 กิจกรรมย่อย : ส่งเสริมการผลิตและควบคุมคุณภาพไม้ผลจังหวัดระยอง</t>
  </si>
  <si>
    <t>ระดับที่ 2: ค่าจ้างเหมาจัดรณรงค์ส่งเสริมการบริโภคผลไม้คุณภาพดี</t>
  </si>
  <si>
    <t>ระดับที่ 2: ค่าจ้างเหมาจัดทำสปอร์ตประชาสัมพันธ์ และจ้างเหมารถแห่ประชาสัมพันธ์เคลื่อนที่</t>
  </si>
  <si>
    <t xml:space="preserve">ระดับที่ 1: เครื่องมือวัดความอ่อน-แก่ของทุเรียน </t>
  </si>
  <si>
    <t>2 กิจกรรมย่อย : ควบคุมป้องกันและกำจัดแมลงวันผลไม้อย่างยั่งยืน</t>
  </si>
  <si>
    <t>1 กิจกรรมย่อย : ส่งเสริมการท่องเที่ยวจังหวัดระยองปี 2561</t>
  </si>
  <si>
    <t>ระดับที่ 2: ค่าจ้างเหมาจัดกิจกรรมการจัดงาน มหกรรม ดนตรี ที่ชายหาดระยอง</t>
  </si>
  <si>
    <t>ระดับที่ 2: ค่าจ้างเหมาจัดกิจกรรมการจัดงานเทศกาลผลไม้และของดีจังหวัดระยอง</t>
  </si>
  <si>
    <t>ระดับที่ 2: ค่าจ้างเหมาจัดกิจกรรมป้องกันและลดอุบัติภัยจากการท่องเที่ยวทางทะเล</t>
  </si>
  <si>
    <t>ระดับที่ 2: ค่าจ้างเหมาจัดกิจกรรมการยกระดับการท่องเที่ยวจังหวัดระยองสู่สากล</t>
  </si>
  <si>
    <t xml:space="preserve">ระดับที่ 2: ค่าจ้างเหมาจัดกิจกรรมจัดงานสืบสานตำนานเมืองเก่า 2 แห่ง (บ้านค่ายและยมจินดา) </t>
  </si>
  <si>
    <t>ระดับที่ 2: ค่าจ้างเหมาจัดงานวันสงกรานต์ สืบสานงานประเพณีที่ระยอง</t>
  </si>
  <si>
    <t>ระดับที่ 2: ค่าจ้างเหมาจัดกิจกรรมถนนท่องเที่ยววิถีชาวเล</t>
  </si>
  <si>
    <t>ระดับที่ 2: ค่าจ้างเหมจัดกิจกรรมการจัดงานส่งเสริมการท่องเที่ยวเชิงรุกเชื่อมโยงภูมิภาค(familiar trip)</t>
  </si>
  <si>
    <t>ระดับที่ 2: ค่าจ้างเหมาจัดกิจกรรมการพัฒนาศักยภาพบุคลากรด้านการท่องเที่ยวหลักสูตรจำนวน 3 หลักสูตร</t>
  </si>
  <si>
    <t>ระดับที่ 2: ค่าจ้างเหมาจัดกิจกรรมส่งเสริมการท่องเที่ยว “คนระยองต้องรู้เมืองระยอง”</t>
  </si>
  <si>
    <t>ระดับที่ 2: ค่าเช่าที่พักระหว่างเดินทางในประเทศ</t>
  </si>
  <si>
    <t>2 กิจกรรมย่อย : ประชาสัมพันธ์แหล่งท่องเที่ยวจังหวัดระยอง</t>
  </si>
  <si>
    <t xml:space="preserve">3 กิจกรรมย่อย : ส่งเสริมการท่องเที่ยวเชิงวัฒนธรรม จังหวัดระยอง </t>
  </si>
  <si>
    <t>ระดับที่ 1: ค่าตอบแทนการจัดกิจกรรมส่งเสริมการท่องเที่ยวเชิงวัฒนธรรม จังหวัดระยอง</t>
  </si>
  <si>
    <t xml:space="preserve">ระดับที่ 2: ค่าจ้างเหมาในการประชาสัมพันธ์ </t>
  </si>
  <si>
    <t>ระดับที่ 2: ค่าจ้างเหมาจัดกิจกรรมเปิดประตูวัฒนธรรมสัญจรมุ่งสู่อาเซียน จังหวัดระยอง</t>
  </si>
  <si>
    <t>1 กิจกรรมย่อย : พัฒนาคุณภาพสินค้าปศุสัตว์ (ตรวจสารเร่งเนื้อแดงในสุกร)</t>
  </si>
  <si>
    <t>1 กิจกรรมย่อย : มหกรรมเทศกาลอาหารเด่นจังหวัดระยอง</t>
  </si>
  <si>
    <t>ระดับที่ 2: ค่าจ้างเหมาติดตามประเมินผล</t>
  </si>
  <si>
    <t>ระดับที่ 2: ค่าจ้างเหมาจัดงานมหกรรมเทศกาลอาหารเด่นจังหวัดระยอง</t>
  </si>
  <si>
    <t>2 กิจกรรมย่อย : เปิดครัวระยองสู่อาเซียน</t>
  </si>
  <si>
    <t>1 กิจกรรมย่อย : ขุดสระเก็บน้ำบ้านศิลาทอง ตำบลกองดิน  อำเภอแกลง</t>
  </si>
  <si>
    <t>2 กิจกรรมย่อย : ขยายเขตวางท่อเพื่อการเกษตรและขยายเขตวางท่อประปาภายในตำบลเนินฆ้อ   อำเภอแกลง</t>
  </si>
  <si>
    <t>1 กิจกรรมย่อย :  ปรับปรุงลานชมทุ่งโปรงทอง หมู่ 7 ตำบลปากน้ำประแส อำเภอแกลง จังหวัดระยอง</t>
  </si>
  <si>
    <t>1 กิจกรรมย่อย : ปรับปรุงภูมิทัศน์อุทยานแหล่งเรียนรู้ สมเด็จพระเจ้าตากสินมหาราช</t>
  </si>
  <si>
    <t>1 กิจกรรมย่อย : ค่าใช้จ่ายในการบริหารงานจังหวัดแบบบูรณาการ</t>
  </si>
  <si>
    <t>ระดับที่ 1: ค่าใช้จ่ายในการบริหารงานจังหวัดแบบบูรณาการ</t>
  </si>
  <si>
    <t xml:space="preserve">1 กิจกรรมย่อย : สร้างทักษะชีวิตเด็กและเยาวชนไทยป้องกันภัยยาเสพติด </t>
  </si>
  <si>
    <t xml:space="preserve">ระดับที่ 2: ค่าจ้างเหมาบริการจัดกิจกรรม TO BE NUMBER ONE </t>
  </si>
  <si>
    <t xml:space="preserve">ระดับที่ 2: ค่าจ้างเหมาจัดบูธนิทรรศการ TO BE NUMBER ONE  </t>
  </si>
  <si>
    <t>ระดับที่ 2: ค่าจ้างเหมาในการพัฒนาศูนย์เพื่อนใจ TO BE NUMBER ONE FRIEND CORNER</t>
  </si>
  <si>
    <t xml:space="preserve">1 กิจกรรมย่อย : ก่อสร้างปรับปรุงถนนคอนกรีตเสริมเหล็กสายซอยโรงโม่ บ้านหนองเสม็ด  หมู่ที่ ๖  ตำบลสองสลึง     </t>
  </si>
  <si>
    <t xml:space="preserve">2 กิจกรรมย่อย : ก่อสร้างปรับปรุงถนนคอนกรีตเสริม เหล็กซอยริมคลองหนองเต่า ตำบลคลองปูน </t>
  </si>
  <si>
    <t xml:space="preserve">3 กิจกรรมย่อย : ก่อสร้างปรับปรุงถนนลาดยางสายหัวน้ำตก-หนองลิง หมู่ที่ ๖ ตำบลเนินฆ้อ </t>
  </si>
  <si>
    <t xml:space="preserve">ระดับที่ 1: ก่อสร้างปรับปรุงถนนแอสฟัลท์ติก คอนกรีต กว้าง 6 เมตร ยาวไม่น้อยกว่า 916 เมตร หนา 0.15 เมตร หรือรวมพื้นที่ไม่น้อยกว่า 5,496 ตารางเมตร </t>
  </si>
  <si>
    <t xml:space="preserve">1 กิจกรรมย่อย : ก่อสร้างปรับปรุงถนนคอนกรีตเสริมเหล็กสายเขาคลองซอง – โป่งแก้ง ตำบลหนองไร่ </t>
  </si>
  <si>
    <t xml:space="preserve">2 กิจกรรมย่อย : ก่อสร้างปรับปรุงถนนคอนกรีตเสริมเหล็กพร้อมวางท่อระบายน้ำ ถนนสายบ้านลุงแกละ บ้านวังตาผิน ตำบลปลวกแดง  </t>
  </si>
  <si>
    <t xml:space="preserve">2 กิจกรรมย่อย : ปรับปรุงถนนลาดยางแอสฟัสติกคอนกรีตสายยายร้า – หนองน้ำเย็น  ตำบลสำนักท้อน  </t>
  </si>
  <si>
    <t>ระดับที่ 1: ปรับปรุงถนนแอสฟัลท์ติกคอนกรีตกว้าง 8 เมตร  ยาวไม่น้อยกว่า 3,000 เมตร  ผิวจราจรหนา 0.05  เมตร หรือมีพื้นที่ผิวจราจรไม่น้อยกว่า 24,000 ตารางเมตร</t>
  </si>
  <si>
    <t xml:space="preserve">2 กิจกรรมย่อย : ปรับปรุงถนนคอนกรีตเสริมเหล็กสายคลองอ่าง ซอย ๑ หมู่ที่ ๖ ตำบลพลงตาเอี่ยม  </t>
  </si>
  <si>
    <t>1 กิจกรรมย่อย : ก่อสร้างปรับปรุงถนนคอนกรีตเสริมเหล็กสายบ่อทราย-บ้านเก่าหมู่ที่ 2 ตำบลตาขัน</t>
  </si>
  <si>
    <t>2 กิจกรรมย่อย : ก่อสร้างปรับปรุงถนนคอนกรีตเสริมเหล็กสายมาบตารอด-คลองมะงั่ว  หมู่ที่ 4,10 ตำบลชากบก</t>
  </si>
  <si>
    <t>3 กิจกรรมย่อย : ก่อสร้างปรับปรุงถนนคอนกรีตเสริมเหล็กสายเขาดิน-ป่าสีเสียด หมู่ที่ 3 ตำบลหนองบัว</t>
  </si>
  <si>
    <t>1 กิจกรรมย่อย : เพิ่มศักยภาพพื้นที่ป่าอนุรักษ์เพื่อแก้ไขปัญหาช้างป่าออกนอกพื้นที่ บริเวณแนวเชื่อมต่อ Corridor อุทยานแห่งชาติเขาชะเมา -เขาวง</t>
  </si>
  <si>
    <t xml:space="preserve">ระดับที่ 2: ค่าจ้างเหมาเอกชนดำเนินการกำจัดเถาวัลย์ </t>
  </si>
  <si>
    <t xml:space="preserve">ระดับที่ 2: ค่าจ้างเหมาเอกชนดำเนินการจัดทำทุ่งหญ้าสำหรับช้างป่าและสัตว์ป่า </t>
  </si>
  <si>
    <t xml:space="preserve">ระดับที่ 2: ค่าจ้างเหมาเอกชนดำเนินการจัดทำฝายชะลอน้ำแบบผสมผสานสำหรับช้างป่าและสัตว์ป่า </t>
  </si>
  <si>
    <t>ระดับที่ 2: ค่าจ้างเหมาเอกชนดำเนินการจัดทำฝายชะลอน้ำแบบกึ่งถาวรสำหรับช้างป่าและสัตว์ป่า</t>
  </si>
  <si>
    <t>ระดับที่ 2: ค่าจ้างเหมาเอกชนดำเนินการจัดทำแหล่งน้ำเพื่อช้างป่าและสัตว์ป่า</t>
  </si>
  <si>
    <t>ระดับที่ 2: ค่าจ้างเหมาเอกชนดำเนินการปลูกพืชอาหารให้กับช้างป่าและสัตว์ป่า</t>
  </si>
  <si>
    <t>2 กิจกรรมย่อย : สร้างโป่งเทียมเพื่อเป็นแหล่งอาหารสำหรับช้างป่าและสัตว์ป่าในเขตอุทยานแห่งชาติเขาชะเมา-เขาวง จังหวัดระยอง</t>
  </si>
  <si>
    <t>ระดับที่ 2: ค่าจ้างเหมาจัดเตรียมพื้นที่</t>
  </si>
  <si>
    <t>1 กิจกรรมย่อย :  ขยายผลศูนย์เรียนรู้การเพิ่มประสิทธิภาพการผลิตสินค้าเกษตร (ศพก.) จังหวัดระยอง</t>
  </si>
  <si>
    <t xml:space="preserve">ระดับที่ 1: วัสดุคอมพิวเตอร์ </t>
  </si>
  <si>
    <t>2 กิจกรรมย่อย : การบริหารจัดการการใช้ประโยชน์ทรัพยากรทางทะเลเพื่อการท่องเที่ยวอย่างยั่งยืน</t>
  </si>
  <si>
    <t>ระดับที่ 2: ค่าจ้างเหมาจัดกิจกรรมสร้างแนวป้องกันแหล่งทรัพยากรปะการังธรรมชาติที่สำคัญพื้นที่เกาะเสม็ด สำหรับการท่องเที่ยวทางทะเลให้มีการใช้ตามระเบียบกำหนด โดยการจัดวางทุ่นแสดงแนวเขต (ไข่ปลา)</t>
  </si>
  <si>
    <t>3 กิจกรรมย่อย : แก้ปัญหาการกัดเซาะชายฝั่งโดยการปักไม้ไผ่ชะลอคลื่น</t>
  </si>
  <si>
    <t>ระดับที่ 2: ค่าจ้างเหมายานพาหนะและขนส่ง</t>
  </si>
  <si>
    <t>4 กิจกรรมย่อย : ปลูกเสริมเพิ่มป่าบก และพลิกฟิ้นป่าชายเลน</t>
  </si>
  <si>
    <t>ระดับที่ 2: ค่าจ้างเหมากิจกรรมปลูกป่าบก</t>
  </si>
  <si>
    <t>ระดับที่ 2: ค่าจ้างเหมาปลูกป่าชายเลน</t>
  </si>
  <si>
    <t>1 กิจกรรมย่อย : เฝ้าระวังติดตามตรวจสอบและวิเคราะห์คุณภาพแหล่งน้ำจังหวัดระยอง</t>
  </si>
  <si>
    <t>ระดับที่ 1: วัสดุสนามและการฝึก</t>
  </si>
  <si>
    <t>ระดับที่ 1: ค่าซ่อมแซมครุภัณฑ์</t>
  </si>
  <si>
    <t xml:space="preserve">1 กิจกรรมย่อย : ก่อสร้างฝายน้ำล้น ม. 5 ตำบลมาบข่า อำเภอนิคมพัฒนา จังหวัดระยอง   </t>
  </si>
  <si>
    <t>ระดับที่ 1: ก่อสร้างฝายน้ำล้น หมู่ 5 ตำบลมาบข่า อำเภอนิคมพัฒนา ขนาดสูง 1.50 เมตร ผนังสูง 3 เมตร กว้าง 16 เมตร</t>
  </si>
  <si>
    <t>2 กิจกรรมย่อย : แก้ไขปัญหาน้ำท่วมพื้นที่คลองทับมา ระยะที่ 2</t>
  </si>
  <si>
    <t>ที่</t>
  </si>
  <si>
    <t>รายการ</t>
  </si>
  <si>
    <t xml:space="preserve"> 8 โครงการฟื้นฟูแหล่งท่องเที่ยวเก่าและพัฒนาแหล่งท่องเที่ยวใหม่</t>
  </si>
  <si>
    <t xml:space="preserve"> 5. โครงการพัฒนาโครงสร้างพื้นฐานด้านคมนาคมเพื่อบริการประชาชนอย่างทั่วถึง ในอำเภอเมืองระยอง</t>
  </si>
  <si>
    <t xml:space="preserve"> 6. โครงการพัฒนาโครงสร้างพื้นฐานด้านคมนาคมเพื่อบริการประชาชนอย่างทั่วถึง ในอำเภอปลวกแดง</t>
  </si>
  <si>
    <t>7. โครงการพัฒนาโครงสร้างพื้นฐานด้านคมนาคมเพื่อบริการประชาชนอย่างทั่วถึง ในอำเภอบ้านฉาง</t>
  </si>
  <si>
    <t>8. โครงการพัฒนาโครงสร้างพื้นฐานด้านคมนาคมเพื่อบริการประชาชนอย่างทั่วถึง ในอำเภอเขาชะเมา</t>
  </si>
  <si>
    <t>11. โครงการพัฒนาโครงสร้างพื้นฐานด้านคมนาคมเพื่อบริการประชาชนอย่างทั่วถึง ในอำเภอบ้านค่าย</t>
  </si>
  <si>
    <t xml:space="preserve"> 1. โครงการแก้ไขปัญหาช้างป่าอย่างยั่งยืน</t>
  </si>
  <si>
    <t>2. โครงการอนุรักษ์ ฟื้นฟูทรัพยากรทางทะเลและชายฝั่งเพื่อการใช้ประโยชน์อย่างเหมาะสม</t>
  </si>
  <si>
    <t>3. โครงการสนับสนุนการติดตาม ตรวจสอบการใช้ทรัพยากรธรรมชาติและส่งแวดล้อม</t>
  </si>
  <si>
    <t>4. โครงการสร้างแหล่งกักเก็บน้ำเพื่อป้องกัน แก้ไขปัญหาน้ำท่วมและภัยแล้ง</t>
  </si>
  <si>
    <t>สำนักงานการท่องเที่ยวฯ</t>
  </si>
  <si>
    <t>สำนักงานปศุสัตว์จังหวัดฯ</t>
  </si>
  <si>
    <t>สำนักงานวัฒนธรรมจังหวัดฯ</t>
  </si>
  <si>
    <t>สำนักงานพาณิชย์จังหวัดฯ</t>
  </si>
  <si>
    <t>สำนักงานสาธารณสุขจังหวัดฯ</t>
  </si>
  <si>
    <t>สำนักงานพัฒนาชุมชนจังหวัดฯ</t>
  </si>
  <si>
    <t>2 กิจกรรมย่อย : ก่อสร้างปรับปรุงถนนคอนกรีตเสริมเหล็กสายบ้านแลง – หนองเสมียน หมู่ที่ 5 ตำบลบ้านแลง มีความคาบเกี่ยวต่อเนื่องตำบลนาตาขวัญ</t>
  </si>
  <si>
    <t>สำนักงานเกษตรและสหกรณ์จังหวัด</t>
  </si>
  <si>
    <t>สำนักบริหารทรัพยากรทางทะเลและชายฝั่งที่ 1</t>
  </si>
  <si>
    <t>ภาพรวมกิจกรรมทั้งหมดภายใต้โครงการ</t>
  </si>
  <si>
    <t>2 กิจกรรมย่อย : การดำเนินการเศรษฐกิจพอเพียงสู่ชุมชนเข้มแข็งอย่างยั่งยืนตามยุทธศาสตร์ที่ 1</t>
  </si>
  <si>
    <t xml:space="preserve">1 กิจกรรมย่อย : ปรับปรุงถนนลาดยางแอสฟัสติกคอนกรีตสายหินสามชั้น – เขาภูดร หมู่ที่ 7 ตำบลสำนักท้อน  </t>
  </si>
  <si>
    <t>สำนักงานพัฒนาชุมชนจังหวัดระยอง</t>
  </si>
  <si>
    <t xml:space="preserve">3 กิจกรรมย่อย :ส่งเสริมการท่องเที่ยวเชิงวัฒนธรรม จังหวัดระยอง </t>
  </si>
  <si>
    <t>ค่าใช้จ่ายในการบริหารงานจังหวัดแบบบูรณาการ</t>
  </si>
  <si>
    <t xml:space="preserve">  โครงการปรับปรุงถนนลาดยางแอสฟัสติกคอนกรีตสายหินสามชั้น –     เขาภูดร หมู่ที่ ๗ ตำบลสำนักท้อน  </t>
  </si>
  <si>
    <t xml:space="preserve">  โครงการปรับปรุงถนนลาดยางแอสฟัสติกคอนกรีตสายยายร้า –      หนองน้ำเย็น  ตำบลสำนักท้อน  </t>
  </si>
  <si>
    <t>1 กิจกรรมย่อย : ปรับปรุงถนนลาดยางแบบแอสฟัลท์ติก คอนกรีตสายศาลเจ้า-  ชากนา หมู่ที่ 3 ตำบลป่ายุบใน</t>
  </si>
  <si>
    <t>ปรับลด (บาท)</t>
  </si>
  <si>
    <t>bis52r9023 : ข้อมูล ณ Version   พ.ร.บ. &gt;&gt;</t>
  </si>
  <si>
    <t xml:space="preserve"> (ผู้พิมพ์รายงาน : นาย  ชัชทวิน  อินทรวิชัย   วันที่ 16 สิงหาคม 2560  เวลา : 09:10:16)</t>
  </si>
  <si>
    <t xml:space="preserve"> รายงานตรวจสอบการบันทึกเงิน จำแนกตามรายละเอียดกิจกรรม ประจำปีงบประมาณ พ.ศ. 2561</t>
  </si>
  <si>
    <t>&lt;รวมกิจกรรม&gt; :  1 เสริมสร้างความเข้มแข็งแก่เกษตรกร กลุ่มเกษตรกร</t>
  </si>
  <si>
    <t>ระดับที่ 2: ค่าจ้างเหมาตรวจประเมินแปลงเบื้องต้นในการเข้าสู่มาตรฐาน GAP</t>
  </si>
  <si>
    <t>แปลง</t>
  </si>
  <si>
    <t>&lt;รวมกิจกรรม&gt; :  2 ส่งเสริมการผลิตไม้ผล และพืชเศรษฐกิจ จังหวัดระยอง</t>
  </si>
  <si>
    <t>วัน</t>
  </si>
  <si>
    <t xml:space="preserve">&lt;รวมกิจกรรม&gt; :  3 ส่งเสริมการตลาดและประชาสัมพันธ์การท่องเที่ยวจังหวัดระยอง </t>
  </si>
  <si>
    <t>ระดับที่ 2: ค่าจ้างเหมาจัดกิจกรรมการจัดงานส่งเสริมการท่องเที่ยว เที่ยวทะเลหาดบ้านเพ-เกาะเสม็ด</t>
  </si>
  <si>
    <t>ครั้ง</t>
  </si>
  <si>
    <t>ระดับที่ 1: ค่าตอบแทนการจัดกิจกรรมมหกรรมเล่าขานตำนานเมืองระยอง เฉลิมพระเกียรติ 63 พรรษา  สมเด็จพระเทพรัตนราชสุดาฯ สยามบรมราชกุมารี” (วันอนุรักษ์มรดกไทยจังหวัดระยอง)</t>
  </si>
  <si>
    <t>ระดับที่ 1: ค่าตอบแทนการจัดกิจกรรมเปิดประตูวัฒนธรรมสัญจรมุ่งสู่อาเซียน จังหวัดระยอง</t>
  </si>
  <si>
    <t>ระดับที่ 2: ค่าจ้างเหมาจัดสถานที่</t>
  </si>
  <si>
    <t>&lt;รวมกิจกรรม&gt; :  4 ส่งเสริมและพัฒนาสินค้าปศุสัตว์สู่มาตรฐานเพื่อการแข่งขัน</t>
  </si>
  <si>
    <t>&lt;รวมกิจกรรม&gt; :  5 พัฒนาคุณภาพสินค้าและบริการของจังหวัดให้มีมาตรฐาน</t>
  </si>
  <si>
    <t>&lt;รวมกิจกรรม&gt; :  6 ปรับปรุงโครงสร้างพื้นฐานด้านการจัดการน้ำภาคเกษตร</t>
  </si>
  <si>
    <t>ระดับที่ 1: ขุดสระเก็บน้ำขนาด กว้าง 192 เมตร ยาว 30 เมตร ลึก 3.00 เมตร พร้อมขนย้ายปริมาณดินไม่น้อยกว่า 173,000 ลูกบาศก์เมตร โดยงานดินขุดด้วยเครื่องจักรพร้อมขนย้าย</t>
  </si>
  <si>
    <t>แห่ง</t>
  </si>
  <si>
    <t>ระดับที่ 1: วางท่อน้ำพีวีซี ประกอบด้วย (1) หมู่ที่ 1-7 ขนาด 8 นิ้ว ระยะทาง 1,500 เมตรขนาด 6 นิ้ว ระยะทาง 1,500 เมตร  รวมระยะทางไม่น้อยกว่า 3,000 เมตร (2) หมู่ที่ 3-8 ขนาด 6 นิ้ว ระยะทาง 2,250 เมตร ขนาด 6 นิ้ว ระยะทาง 2,250 เมตร รวมระยะทางไม่น้อยกว่า 4,500 เมตร (3) หมู่ที่ 4-8 ขนาด 8 นิ้ว ระยะทาง 3,250 เมตร ขนาด 6 นิ้ว ระยะทาง 3,250 เมตร ระยะทางรวมไม่น้อยกว่า 6,500 เมตร</t>
  </si>
  <si>
    <t>&lt;รวมกิจกรรม&gt; :  7 พัฒนาสิ่งอำนวยความสะดวกด้านการท่องเที่ยวให้ได้มาตรฐาน</t>
  </si>
  <si>
    <t xml:space="preserve">ระดับที่ 1: ปรับปรุงลานชมทุ่งโปรงทอง หมู่ที่7 ตำบลปากน้ำประแส อำเภอแกลง จังหวัดระยอง (ก่อสร้างศาลาประกอบกิจกรรม ขนาดกว้าง 4.50 เมตร ยาว 6.00 เมตร มีลักษณะฐานรากเป็นคอนกรีตและโครงสร้างไม้เนื้อแข็งทั้งหมด จำนวน 2 แห่ง พร้อมก่อสร้างทางลาดไม้เนื้อแข็ง เพื่อคนพิการและผู้ด้อยโอกาส จำนวน 2 จุด และปรับปรุงโครงสร้างลานทุ่งโปรงทอง ขนาดกว้าง 6.00 เมตร ยาว 6.00 เมตร มีลักษณะฐานรากเป็นคอนกรีต โครงสร้างและพื้นเป็นไม้เนื้อแข็งทั้งหมด) </t>
  </si>
  <si>
    <t>&lt;รวมกิจกรรม&gt; :  8 ฟื้นฟูแหล่งท่องเที่ยวเก่าและพัฒนาแหล่งท่องเที่ยวใหม่</t>
  </si>
  <si>
    <t>ระดับที่ 1: ปรับปรุงภูมิทัศน์อุทยานแหล่งเรียนรู้ สมเด็จพระเจ้าตากสินมหาราช ตำบลท่าประดู่ อำเภอเมือง จังหวัดระยอง</t>
  </si>
  <si>
    <t>&lt;รวมกิจกรรม&gt; :  1 ค่าใช้จ่ายในการบริหารงานจังหวัดแบบบูรณาการ</t>
  </si>
  <si>
    <t xml:space="preserve">&lt;รวมกิจกรรม&gt; :  2 เสริมสร้างมาตรฐานการดำรงชีวิต และพัฒนาคนเพื่อรองรับการเปลี่ยนแปลง </t>
  </si>
  <si>
    <t>ระดับที่ 1: ค่าตอบแทนผู้ปฏิบัติงานให้ทางราชการ</t>
  </si>
  <si>
    <t>2 กิจกรรมย่อย : รณรงค์ป้องกันการแก้ไขปัญหายาเสพติด TO BE NUMBER ONE</t>
  </si>
  <si>
    <t>&lt;รวมกิจกรรม&gt; :  3 ส่งเสริมแนวทางการดำรงชีวิตตามแนวปรัชญาของเศรษฐกิจพอเพียง</t>
  </si>
  <si>
    <t xml:space="preserve">ระดับที่ 2: ค่าจ้างเหมาจัดทำบรรจุภัณฑ์สินค้าเกษตร </t>
  </si>
  <si>
    <t>2 กิจกรรมย่อย : การดำเนินการเศรษฐกิจพอเพียงสู่ชุมชนเข้มแข็ง     อย่างยั่งยืน ตามยุทธศาสตร์ที่ 1</t>
  </si>
  <si>
    <t xml:space="preserve">&lt;รวมกิจกรรม&gt; :  4 พัฒนาโครงสร้างพื้นฐานด้านคมนาคมเพื่อบริการประชาชนอย่างทั่วถึง ในอำเภอแกลง </t>
  </si>
  <si>
    <t>สายทาง</t>
  </si>
  <si>
    <t>ระดับที่ 1: ก่อสร้างปรับปรุงถนนคอนกรีตเสริมเหล็ก ซอยริมคลองหนองเต่า ตำบลคลองปูน อำเภอแกลง จังหวัดระยอง (ก่อสร้างปรับปรุงถนน คสล. ขนาดกว้าง 6 เมตร หนา 0.15 เมตร ไม่น้อยกว่ายาว 1,150 เมตร พร้อมไหล่ทางลูกรัง ข้างละ 0.5 เมตร หรือคิดเป็นพื้นที่ไม่น้อยกว่า 6,900 ตารางเมตร)</t>
  </si>
  <si>
    <t>ระดับที่ 1: ก่อสร้างปรับปรุงถนนลาดยางสายหัวน้ำตก - หนองลิง หมู่ที่ 6 ตำบลเนินฆ้อ อำเภอแกลง จังหวัดระยอง (ก่อสร้างปรับปรุงถนนพาราแอสฟัลติกส์ ขนาดกว้าง 6 เมตร  หนา 0.15 เมตร ไม่น้อยกว่ายาว 2,000 เมตร หรือคิดเป็นพื้นที่ไม่น้อยกว่า 12,000 ตารางเมตร)</t>
  </si>
  <si>
    <t>&lt;รวมกิจกรรม&gt; :  5 พัฒนาโครงสร้างพื้นฐานด้านคมนาคมเพื่อบริการประชาชนอย่างทั่วถึง ในอำเภอเมืองระยอง</t>
  </si>
  <si>
    <t xml:space="preserve">ระดับที่ 1: ก่อสร้างปรับปรุงถนนคอนกรีตเสริมเหล็กสายบ้านแลง – หนองเสมียน หมู่ที่ 5 ตำบลบ้านแลง (มีความคาบเกี่ยวต่อเนื่องกับตำบลนาตาขวัญ) อำเภอเมืองระยอง จังหวัดระยอง (ก่อสร้างปรับปรุงถนนคอนกรีตเสริมเหล็ก กว้าง 6 เมตร  ยาวไม่น้อยกว่า 3,145 เมตร หนา 0.15 เมตร หรือรวมพื้นที่ไม่น้อยกว่า 18,870 ตารางเมตร) </t>
  </si>
  <si>
    <t>&lt;รวมกิจกรรม&gt; :  6 พัฒนาโครงสร้างพื้นฐานด้านคมนาคมเพื่อบริการประชาชนอย่างทั่วถึง ในอำเภอปลวกแดง</t>
  </si>
  <si>
    <t>ระดับที่ 1: ก่อสร้างปรับปรุงถนนคอนกรีตเสริมเหล็กพร้อมวางท่อระบายน้ำ ถนนสายบ้านลุงแกละ บ้านวังตาผิน ตำบลปลวกแดง อำเภอปลวกแดง จังหวัดระยอง (ก่อสร้างปรับปรุงถนนแอสฟัลท์ติกคอนกรีต กว้าง 6 เมตร ยาวไม่น้อยกว่า 1,000 เมตร หนา 0.15 เมตร หรือรวมพื้นที่ไม่น้อยกว่า 6,000 ตารางเมตร พร้อมวางท่อระบายน้ำ 2 ข้าง ขนาดเส้นผ่านศูนย์กลาง 80 x 100 เมตร)</t>
  </si>
  <si>
    <t>&lt;รวมกิจกรรม&gt; :  7 พัฒนาโครงสร้างพื้นฐานด้านคมนาคมเพื่อบริการประชาชนอย่างทั่วถึง ในอำเภอบ้านฉาง</t>
  </si>
  <si>
    <t>ระดับที่ 1: ปรับปรุงถนนลาดยางแอสฟัลติกคอนกรีต สายหินสามชั้น - เขาภูดร หมุ่ที่ 7 ตำบลสำนักท้อน อำเภอบ้านฉาง จังหวัดระยอง (ปรับปรุงถนนลาดยางแอสฟัสติกคอนกรีต ขนาดกว้างไม่น้อยกว่า 6 เมตร ยาว 0.670 กิโลเมตร หรือคิดเป็นพื้นที่ผิวจราจร  ไม่น้อยกว่า 10,020 ตารางเมตร)</t>
  </si>
  <si>
    <t>ระดับที่ 1: ปรับปรุงถนนลาดยางแอสฟัลติกคอนกรีต สายยายร้า - หนองน้ำเย็น ตำบลสำนักท้อน อำเภอบ้านฉาง จังหวัดระยอง (ปรับปรุงถนนลาดยางแอสฟัสติกคอนกรีต ขนาดกว้าง 6 เมตร ยาวไม่น้อยกว่า 2.376 กิโลเมตร หรือคิดเป็นพื้นที่ผิวจราจรไม่น้อยกว่า 14,274 ตารางเมตร)</t>
  </si>
  <si>
    <t>&lt;รวมกิจกรรม&gt; :  8 พัฒนาโครงสร้างพื้นฐานด้านคมนาคมเพื่อบริการประชาชนอย่างทั่วถึง ในอำเภอเขาชะเมา</t>
  </si>
  <si>
    <t>1 กิจกรรมย่อย : ปรับปรุงถนนคอนกรีตเสริมเหล็กตำบลเขาน้อย</t>
  </si>
  <si>
    <t>ระดับที่ 1: ปรับปรุงถนนคอนกรีตเสริมเหล็กขนาดกว้าง 6 เมตร จำนวน 12 สาย ในอำเภอเขาชะเมา จังหวัดระยอง (ยาวรวมไม่น้อยกว่า 4,300 เมตร หรือพื้นที่ก่อสร้างไม่น้อยกว่า 25,800 ตารางเมตร)</t>
  </si>
  <si>
    <t>2 กิจกรรมย่อย : ปรับปรุงถนนลาดยางสายโป่งสะท้อน – คลองป่าไม้  ตำบลชำฆ้อ อำเภอเขาชะเมา</t>
  </si>
  <si>
    <t>ระดับที่ 1: ปรับปรุงถนนลาดยางสายโป่งสะท้อน – คลองป่าไม้  ตำบลชำฆ้อ อำเภอเขาชะเมา จังหวัดระยอง (ปรับปรุงถนนลาดยาง SLURRY SEAL ขนาดกว้าง 6 เมตร ไหล่ทางข้างละ 0.5 เมตร ยาวไม่น้อยกว่า 1,600 เมตร คิดเป็นพื้นที่ดำเนินการทั้งสิ้นไม่น้อยกว่า 11,200 ตารางเมตร)</t>
  </si>
  <si>
    <t>&lt;รวมกิจกรรม&gt; :  9 พัฒนาโครงสร้างพื้นฐานด้านคมนาคมเพื่อบริการประชาชนอย่างทั่วถึง ในอำเภอวังจันทร์</t>
  </si>
  <si>
    <t>1 กิจกรรมย่อย : ปรับปรุงถนนลาดยางแบบแอสฟัลท์ติก คอนกรีตสายศาลเจ้า-ชากนา หมู่ที่ 3 ตำบลป่ายุบใน</t>
  </si>
  <si>
    <t xml:space="preserve">ระดับที่ 1: ปรับปรุงถนนลาดยางแบบแอสฟัลติกคอนกรีต สายศาลเจ้า - ชากนา หมู่ที่ 3 ตำบลป่ายุบใน (ปรับปรุงถนนแอสฟัลท์ติกคอนกรีตกว้าง 6 เมตร ยาวไม่น้อยกว่า 910 เมตร หนา 0.05 เมตร หรือมีพื้นที่ก่อสร้างไม่น้อยกว่า 5,460 ตารางเมตร) </t>
  </si>
  <si>
    <t xml:space="preserve">2 กิจกรรมย่อย : ปรับปรุงถนนคอนกรีตเสริมเหล็กสายคลองอ่าง ซอย 1 หมู่ที่ 6 ตำบลพลงตาเอี่ยม  </t>
  </si>
  <si>
    <t xml:space="preserve">ระดับที่ 1: ปรับปรุงถนนคอนกรีตเสริมเหล็ก สายคลองอ่าง ซอย 1 หมู่ที่ 6 ตำบลพลงตาเอี่ยม อำเภอวังจันทร์ จังหวัดระยอง (ปรับปรุงถนนคอนกรีตเสริมเหล็ก กว้าง 5 เมตร ยาวไม่น้อยกว่า 890 เมตร หนา 0.15 เมตร หรือมีพื้นที่ก่อสร้างไม่น้อยกว่า  4,450 ตารางเมตร) </t>
  </si>
  <si>
    <t xml:space="preserve">3 กิจกรรมย่อย : ปรับปรุงถนนลาดยางแบบแอสฟัลท์ติกคอนกรีตสายชุมแสง-หนองเสม็ด หมู่ที่ 1 ตำบลชุมแสง    </t>
  </si>
  <si>
    <t xml:space="preserve">ระดับที่ 1: ปรับปรุงถนนลาดยางแบบแอสฟัลติกคอนกรีต สายชุมแสง - หนองเสม็ด หมู่ที่ 1 ตำบลชุมแสง อำเภอวังจันทร์ จังหวัดระยอง (ปรับปรุงถนนแอสฟัลท์ติกคอนกรีตกว้าง 6 เมตร ยาวไม่น้อยกว่า 1,000 เมตร หนา 0.15 เมตร หรือมีพื้นที่ก่อสร้างไม่น้อยกว่า 6,000 ตารางเมตร) </t>
  </si>
  <si>
    <t xml:space="preserve">&lt;รวมกิจกรรม&gt; :  10 พัฒนาโครงสร้างพื้นฐานด้านคมนาคมเพื่อบริการประชาชนอย่างทั่วถึง ในอำเภอนิคมพัฒนา </t>
  </si>
  <si>
    <t xml:space="preserve">1 กิจกรรมย่อย : ก่อสร้างปรับปรุงผิวจราจรถนนสายซอย 4 (ช่วงสาย 13 - 15) หมู่ 6 ตำบลนิคมพัฒนา </t>
  </si>
  <si>
    <t>ระดับที่ 1: ปรับปรุงผิวจราจรขนาดกว้าง 7 เมตร ยาวไม่น้อยกว่า 2,000 เมตร โดยการ Overlay มีพื้นที่ก่อสร้างรวมไม่น้อยกว่า 14,000 ตารางเมตร อำเภอนิคมพัฒนา จังหวัดระยอง</t>
  </si>
  <si>
    <t xml:space="preserve">2 กิจกรรมย่อย : ก่อสร้างปรับปรุงผิวจราจรสายซอย 4 (ช่วงสาย 11 - 13) หมู่ 6 ตำบลนิคมพัฒนา  </t>
  </si>
  <si>
    <t>&lt;รวมกิจกรรม&gt; :  11 พัฒนาโครงสร้างพื้นฐานด้านคมนาคมเพื่อบริการประชาชนอย่างทั่วถึง ในอำเภอบ้านค่าย</t>
  </si>
  <si>
    <t>ระดับที่ 1: ก่อสร้างปรับปรุงถนนคอนกรีตเสริมเหล็ก สายบ่อทราย - บ้านเก่า หมุ่ที่ 2 ตำบลตาขัน อำเภอบ้านค่าย จังหวัดระยอง (ก่อสร้างปรับปรุงถนนคอนกรีตเสริมเหล็กกว้างเฉลี่ย 6  เมตร ยาว 580 เมตร หนาเฉลี่ย 0.15 เมตร ไหล่ทางลงลูกรังตามสภาพหรือพื้นที่เทคอนกรีตไม่น้อยกว่า 5,100 ตารางเมตร)</t>
  </si>
  <si>
    <t>ระดับที่ 1: ก่อสร้างปรับปรุงถนนคอนกรีตเสริมเหล็ก สายมาบตารอด - คลองมะงั่ว หมู่ที่ 4 , 10 ตำบลชากบก อำเภอบ้านค่าย จังหวัดระยอง ผก่อสร้างปรับปรุงถนนคอนกรีตเสริมเหล็กกว้าง 6 เมตร ยาว 2,310 เมตร หนา 0.15 เมตร หรือคิดเป็นพื้นที่คอนกรีตเสริมเหล็กไม่น้อยกว่า 13,860 ตารางเมตร)</t>
  </si>
  <si>
    <t>ระดับที่ 1: ก่อสร้างปรับปรุงถนนคอนกรีตเสริมเหล็ก สายเขาดิน - ป่าสีเสียด หมู่ที่ 3 ตำบลหนองบัว อำเภอบ้านค่าย จังหวัดระยอง (ก่อสร้างปรับปรุงถนนคอนกรีตเสริมเหล็กกว้างเฉลี่ย 6 เมตร ยาว 2,500 เมตร หนา 0.15 เมตร หรือมีพื้นที่ผิวจราจรเทคอนกรีตไม่น้อยกว่า 15,000 ตารางเมตร ไหล่ทางลงลูกรังบดอัดแน่นข้างละ 0.50 เมตร)</t>
  </si>
  <si>
    <t>&lt;รวมกิจกรรม&gt; :  1 แก้ไขปัญหาช้างป่าอย่างยั่งยืน</t>
  </si>
  <si>
    <t>คน</t>
  </si>
  <si>
    <t>ไร่</t>
  </si>
  <si>
    <t>ฝาย</t>
  </si>
  <si>
    <t>&lt;รวมกิจกรรม&gt; :  2 อนุรักษ์ฟื้นฟูทรัพยากรทางทะเลและชายฝั่งเพื่อการใช้ประโยชน์อย่างเหมาะสม</t>
  </si>
  <si>
    <t>1 กิจกรรมย่อย : การบริหารจัดการการใช้ประโยชน์ทรัพยากรทางทะเลเพื่อการท่องเที่ยวอย่างยั่งยืน</t>
  </si>
  <si>
    <t>ชุด</t>
  </si>
  <si>
    <t>ระดับที่ 2: ค่าจ้างเหมาจัดกิจกรรมสร้างทุ่นผูกเรือเพื่อลดปัญหาการถูกทำลายของแหล่งปะการังธรรมชาติและแหล่งปะการังเทียมจากการทิ้งสมอเรือผู้ประกอบการท่องเที่ยว และเรือประมง</t>
  </si>
  <si>
    <t>ระดับที่ 2: ค่าจ้างเหมาจัดกิจกรรมสร้างแหล่งหญ้าทะเล(ซั้งเชือก)เพื่อฟื้นฟูทรัพยากรสัตว์ทะเลและระบบนิเวศในทะเลบริเวณหน้าชุมชนชายฝั่ง</t>
  </si>
  <si>
    <t>2 กิจกรรมย่อย : แก้ปัญหาการกัดเซาะชายฝั่งโดยการปักไม้ไผ่ชะลอคลื่น</t>
  </si>
  <si>
    <t>ระดับที่ 1: ปักไม้ไผ่ชะลอคลื่นฟื้นฟูระบบนิเวศทางทะเลและชายฝั่งเพื่อเสริมสร้างการมีส่วนร่วมของชุมชน ระยะทาง 2,500 เมตร บริเวณบ้านประแสร์และบ้านเนินฆ้อ ตำบลปากน้ำประแสร์และตำบลเนินฆ้อ อำเภอแกลง จังหวัดระยอง</t>
  </si>
  <si>
    <t>3 กิจกรรมย่อย : ปลูกเสริมเพิ่มป่าบก และพลิกฟิ้นป่าชายเลน</t>
  </si>
  <si>
    <t>&lt;รวมกิจกรรม&gt; :  3 สนับสนุนการติดตาม ตรวจสอบการใช้ทรัพยากรธรรมชาติและสิ่งแวดล้อม</t>
  </si>
  <si>
    <t>&lt;รวมกิจกรรม&gt; :  4 สร้างแหล่งกักเก็บน้ำเพื่อป้องกัน แก้ไขปัญหาน้ำท่วมและภัยแล้ง</t>
  </si>
  <si>
    <t>ระดับที่ 1: ก่อสร้างกำแพงป้องกันตลิ่ง เพื่อแก้ไขปัญหาน้ำท่วมพื้นที่คลองทับมา ระยะที่ 2 ตำบลทับมา อำเภอเมือง จังหวัดระยอง โดยการตอกเสาเข็มคอนกรีตอัดแรงรูปตัวไอ ขนาด 0.35x0.35 ม.ยาว 16.00 ม.@ 1.50 ม. แล้ววางแผ่นกันดิน ค.ส.ล.ขนาด 1.30x1.20 ม.หนา 0.13 ม.ระหว่างช่วงเสาเข็ม ความยาวกำแพงป้องกันตลิ่ง  600 เมตร</t>
  </si>
  <si>
    <t>วงเงินที่ขอ (บาท)</t>
  </si>
  <si>
    <t>คงเหลือ (บาท)</t>
  </si>
  <si>
    <t xml:space="preserve"> จำแนกตามรายละเอียดกิจกรรม ประจำปีงบประมาณ พ.ศ. 2561 จังหวัดระยอง</t>
  </si>
  <si>
    <t>ลำดับที่</t>
  </si>
  <si>
    <t>รายชื่อกิจกรรม</t>
  </si>
  <si>
    <t>งบประมาณ (บาท)</t>
  </si>
  <si>
    <t>โครงการเพิ่มศักยภาพเกษตรกรผู้ผลิตไม้ผลจังหวัดระยองสู่ระบบมาตรฐานสินค้าเกษตร</t>
  </si>
  <si>
    <t>โครงการส่งเสริมการผลิตและควบคุมคุณภาพไม้ผลจังหวัดระยอง</t>
  </si>
  <si>
    <t>โครงการควบคุมป้องกันและกำจัดแมลงวันผลไม้อย่างยั่งยืน</t>
  </si>
  <si>
    <t>รวม  3 โครงการ</t>
  </si>
  <si>
    <t>สำนักงานการท่องเที่ยวและกีฬาจังหวัดระยอง</t>
  </si>
  <si>
    <t>โครงการส่งเสริมการท่องเที่ยวจังหวัดระยองปี 2561</t>
  </si>
  <si>
    <t>รวม  1 โครงการ</t>
  </si>
  <si>
    <t>โครงการประชาสัมพันธ์แหล่งท่องเที่ยวจังหวัดระยอง</t>
  </si>
  <si>
    <t>รวม 2 โครงการ</t>
  </si>
  <si>
    <t xml:space="preserve">โครงการส่งเสริมการท่องเที่ยวเชิงวัฒนธรรม จังหวัดระยอง </t>
  </si>
  <si>
    <t>โครงการปรับปรุงภูมิทัศน์อุทยานแหล่งเรียนรู้ สมเด็จพระเจ้าตากสินมหาราช</t>
  </si>
  <si>
    <t>รวม 1 โครงการ</t>
  </si>
  <si>
    <t xml:space="preserve">โครงการสร้างทักษะชีวิตเด็กและเยาวชนไทยป้องกันภัยยาเสพติด </t>
  </si>
  <si>
    <t>โครงการรณรงค์ป้องกันการแก้ไขปัญหายาเสพติด TO BE NUMBER ONE</t>
  </si>
  <si>
    <t>โครงการการดำเนินการเศรษฐกิจพอเพียงสู่ชุมชนเข้มแข็งอย่างยั่งยืน ตามยุทธศาสตร์ที่ 1</t>
  </si>
  <si>
    <t>โครงการขยายเขตวางท่อเพื่อการเกษตรและขยายเขตวางท่อประปาภายในตำบลเนินฆ้ออำเภอแกลง</t>
  </si>
  <si>
    <t>โครงการปรับปรุงลานชมทุ่งโปรงทอง หมู่ 7 ตำบลปากน้ำประแส อำเภอแกลง จังหวัดระยอง</t>
  </si>
  <si>
    <t xml:space="preserve">โครงการก่อสร้างปรับปรุงถนนคอนกรีตเสริมเหล็กสายซอยโรงโม่ บ้านหนองเสม็ด หมู่ที่ ๖               ตำบลสองสลึง     </t>
  </si>
  <si>
    <t xml:space="preserve">โครงการก่อสร้างปรับปรุงถนนคอนกรีตเสริม เหล็กซอยริมคลองหนองเต่า ตำบลคลองปูน </t>
  </si>
  <si>
    <t xml:space="preserve">โครงการก่อสร้างปรับปรุงถนนลาดยางสายหัวน้ำตก-หนองลิง หมู่ที่ ๖ ตำบลเนินฆ้อ </t>
  </si>
  <si>
    <t>รวม 5 โครงการ</t>
  </si>
  <si>
    <t>โครงการก่อสร้างปรับปรุงถนนลาดยางแอสฟัลท์ติกคอนกรีตสายกลางดง หมู่ที่ ๓                             ตำบลบ้านแลง มีความคาบเกี่ยวต่อเนื่องกับหมู่ที่ ๓ ตำบลตะพง</t>
  </si>
  <si>
    <t>โครงการก่อสร้างปรับปรุงถนนคอนกรีตเสริมเหล็กสายบ้านแลง – หนองเสมียน   หมู่ที่ ๕                  ตำบลบ้านแลง มีความคาบเกี่ยวต่อเนื่องตำบลนาตาขวัญ</t>
  </si>
  <si>
    <t xml:space="preserve"> ก่อสร้างปรับปรุงถนนคอนกรีตเสริมเหล็กพร้อมวางท่อระบายน้ำ ถนนสาย บ้านลุงแกละ บ้านวังตาผิน ตำบลปลวกแดง   โครงการ</t>
  </si>
  <si>
    <t xml:space="preserve">โครงการปรับปรุงถนนลาดยางแอสฟัสติกคอนกรีตสายหินสามชั้น – เขาภูดร หมู่ที่ ๗ ตำบลสำนักท้อน  </t>
  </si>
  <si>
    <t xml:space="preserve">โครงการปรับปรุงถนนลาดยางแอสฟัสติกคอนกรีตสายยายร้า–หนองน้ำเย็น ตำบลสำนักท้อน  </t>
  </si>
  <si>
    <t xml:space="preserve">โครงการปรับปรุงถนนคอนกรีตเสริมเหล็กตำบลเขาน้อย    </t>
  </si>
  <si>
    <t xml:space="preserve">โครงการปรับปรุงถนนแอสฟัลท์ติกคอนกรีตสายเขาดิน – หนองเสม็ด ตำบลห้วยทับมอญ  </t>
  </si>
  <si>
    <t>โครงการปรับปรุงถนนลาดยางแบบแอสฟัลท์ติก คอนกรีตสายศาลเจ้า-ชากนา หมู่ที่ ๓ ตำบลป่ายุบใน</t>
  </si>
  <si>
    <t xml:space="preserve">โครงการปรับปรุงถนนคอนกรีตเสริมเหล็กสายคลองอ่าง ซอย ๑ หมู่ที่ ๖  ตำบลพลงตาเอี่ยม  </t>
  </si>
  <si>
    <t xml:space="preserve">โครงการ โครงการปรับปรุงถนนลาดยางแบบแอสฟัลท์ติกคอนกรีตสายชุมแสง-หนองเสม็ด                 หมู่ที่ ๑ ตำบลชุมแสง    </t>
  </si>
  <si>
    <t>รวม 3 โครงการ</t>
  </si>
  <si>
    <t xml:space="preserve">โครงการก่อสร้างปรับปรุงผิวจราจรถนนสายซอย ๔ (ช่วงสาย ๑๓-๑๕) หมู่ ๖ ตำบลนิคมพัฒนา </t>
  </si>
  <si>
    <t xml:space="preserve">โครงการก่อสร้างปรับปรุงผิวจราจรสายซอย ๔ (ช่วงสาย ๑๑-๑๓) หมู่ ๖ ตำบลนิคมพัฒนา  </t>
  </si>
  <si>
    <t xml:space="preserve">โครงการก่อสร้างฝายน้ำล้น ม. 5 ตำบลมาบข่า อำเภอนิคมพัฒนา จังหวัดระยอง   </t>
  </si>
  <si>
    <t>โครงการก่อสร้างปรับปรุงถนนคอนกรีตเสริมเหล็กสายบ่อทราย-บ้านเก่าหมู่ที่ 2 ตำบลตาขัน</t>
  </si>
  <si>
    <t>โครงการก่อสร้างปรับปรุงถนนคอนกรีตเสริมเหล็กสายมาบตารอด-คลองมะงั่ว หมู่ที่ 4,10                     ตำบลชากบก</t>
  </si>
  <si>
    <t>โครงการก่อสร้างปรับปรุงถนนคอนกรีตเสริมเหล็กสายเขาดิน-ป่าสีเสียด หมู่ที่ 3  ตำบลหนองบัว</t>
  </si>
  <si>
    <t>โครงการเพิ่มศักยภาพพื้นที่ป่าอนุรักษ์เพื่อแก้ไขปัญหาช้างป่าออกนอกพื้นที่ บริเวณแนวเชื่อมต่อ                Corridor อุทยานแห่งชาติเขาชะเมา -เขาวง</t>
  </si>
  <si>
    <t>โครงการสร้างโป่งเทียมเพื่อเป็นแหล่งอาหารสำหรับช้างป่าและสัตว์ป่าในเขตอุทยานแห่งชาติ         เขาชะเมา-เขาวง จังหวัดระยอง</t>
  </si>
  <si>
    <t>สำนักงานเกษตรและสหกรณ์จังหวัดระยอง</t>
  </si>
  <si>
    <t>โครงการขยายผลศูนย์เรียนรู้การเพิ่มประสิทธิภาพการผลิตสินค้าเกษตร (ศพก.) จังหวัดระยอง</t>
  </si>
  <si>
    <t>โครงการการบริหารจัดการการใช้ประโยชน์ทรัพยากรทางทะเลเพื่อการท่องเที่ยวอย่างยั่งยืน</t>
  </si>
  <si>
    <t>โครงการแก้ปัญหาการกัดเซาะชายฝั่งโดยการปักไม้ไผ่ชะลอคลื่น</t>
  </si>
  <si>
    <t>สำนักงานทรัพยากรธรรมชาติและสิ่งแวดล้อมจังหวัดระยอง</t>
  </si>
  <si>
    <t>โครงการปลูกเสริมเพิ่มป่าบก และพลิกฟิ้นป่าชายเลน</t>
  </si>
  <si>
    <t>โครงการเฝ้าระวังติดตามตรวจสอบและวิเคราะห์คุณภาพแหล่งน้ำจังหวัดระยอง</t>
  </si>
  <si>
    <t>รวมทั้งหมด 45 กิจกรรม</t>
  </si>
  <si>
    <t>หน่วยงาน</t>
  </si>
  <si>
    <t xml:space="preserve">1 กิจกรรมย่อย : ปรับปรุงถนนลาดยางแอสฟัสติกคอนกรีตสายหินสามชั้น –  เขาภูดร หมู่ที่ ๗ ตำบลสำนักท้อน  </t>
  </si>
  <si>
    <t xml:space="preserve"> จำแนกตามรายละเอียดกิจกรรม ประจำปีงบประมาณ พ.ศ. 2561 งบประมาณจังหวัด</t>
  </si>
  <si>
    <t>2 กิจกรรมย่อย : ปรับปรุงถนนลาดยางสายโป่งสะท้อน – คลองป่าไม้  ตำบลชำฆ้อ อำเภอเขาชะเมา จังหวัดระยอง (ปรับปรุงถนนลาดยาง SLURRY SEAL ขนาดกว้าง 6 เมตร ไหล่ทางข้างละ 0.5 เมตร ยาวไม่น้อยกว่า 1,600 เมตร คิดเป็นพื้นที่ดำเนินการทั้งสิ้นไม่น้อยกว่า 11,200 ตารางเมตร)</t>
  </si>
  <si>
    <t>1 กิจกรรมย่อย : ก่อสร้างปรับปรุงถนนลาดยางแอสฟัลท์ติกคอนกรีตสายกลางดง หมู่ที่ 3 ตำบลบ้านแลง   มีความคาบเกี่ยวต่อเนื่องกับหมู่ที่ 3 ตำบลตะพง</t>
  </si>
  <si>
    <t xml:space="preserve">1 กิจกรรมย่อย : ก่อสร้างปรับปรุงถนนคอนกรีตเสริมเหล็กสายซอยโรงโม่ บ้านหนองเสม็ด  หมู่ที่ ๖    ตำบลสองสลึง     </t>
  </si>
  <si>
    <t xml:space="preserve">ระดับที่ 1: ก่อสร้างปรับปรุงถนนคอนกรีตเสริมเหล็ก สายซอยโรงโม่ บ้านหนองเสม็ด หมู่ที่ 6       ตำบลสองสลึง อำเภอแกลง จังหวัดระยอง (ก่อสร้างปรับปรุงถนนคอนกรีตเสริมเหล็กกว้าง 5.00 เมตร ยาวไม่น้อยกว่า 900 เมตร หนา 0.15 เมตร หรือคิดเป็นพื้นที่ไม่น้อยกว่า 4,500 ตารางเมตร) </t>
  </si>
  <si>
    <t>รายการ/กิจกรรม/รายละเอียด (เดิม)</t>
  </si>
  <si>
    <t>รายการ/รายละเอียด (ใหม่) (งบประมาณเท่าเดิม)</t>
  </si>
  <si>
    <t xml:space="preserve">(บาท) </t>
  </si>
  <si>
    <t>หมายเหตุ</t>
  </si>
  <si>
    <t>ระดับที่ 1: ปรับปรุงถนนลาดยางสายโป่งสะท้อน – คลองป่าไม้ตำบลชำฆ้อ อำเภอเขาชะเมา จังหวัดระยอง (ปรับปรุงถนนลาดยาง SLURRY SEAL ขนาดกว้าง 6 เมตร ไหล่ทางข้างละ 0.5 เมตร ยาวไม่น้อยกว่า 1,600 เมตร คิดเป็นพื้นที่ดำเนินการทั้งสิ้นไม่น้อยกว่า 11,200 ตารางเมตร)</t>
  </si>
  <si>
    <t xml:space="preserve">ระดับที่ 1: ก่อสร้างปรับปรุงถนนแอสฟัลท์ติก คอนกรีต     กว้าง 6 เมตร ยาวไม่น้อยกว่า 916 เมตร หนา 0.15 เมตร หรือรวมพื้นที่ไม่น้อยกว่า 5,496 ตารางเมตร </t>
  </si>
  <si>
    <t>3 กิจกรรมย่อย : ก่อสร้างปรับปรุงถนนคอนกรีตเสริมเหล็กสายบ้านแลง – หนองเสมียน หมู่ที่ 5 ตำบลบ้านแลง มีความคาบเกี่ยวต่อเนื่องตำบลนาตาขวัญ</t>
  </si>
  <si>
    <t>5 กิจกรรมย่อย : ปรับปรุงถนนลาดยางสายโป่งสะท้อน – คลองป่าไม้  ตำบลชำฆ้อ อำเภอเขาชะเมา</t>
  </si>
  <si>
    <t xml:space="preserve">6 กิจกรรมย่อย : ก่อสร้างปรับปรุงถนนคอนกรีตเสริมเหล็กสายเขาคลองซอง – โป่งแก้ง ตำบลหนองไร่ </t>
  </si>
  <si>
    <r>
      <t xml:space="preserve">7 ก่อสร้างปรับปรุงผิวจราจรสายซอย 4 (ช่วงสาย 11 - 13) </t>
    </r>
    <r>
      <rPr>
        <b/>
        <u/>
        <sz val="16"/>
        <rFont val="TH SarabunPSK"/>
        <family val="2"/>
      </rPr>
      <t>หมู่ 6</t>
    </r>
    <r>
      <rPr>
        <b/>
        <sz val="16"/>
        <rFont val="TH SarabunPSK"/>
        <family val="2"/>
      </rPr>
      <t xml:space="preserve"> ตำบลนิคมพัฒนา  </t>
    </r>
  </si>
  <si>
    <r>
      <t xml:space="preserve">กิจกรรมย่อย : ก่อสร้างปรับปรุงผิวจราจรสายซอย 4 (ช่วงสาย 11 - 13) </t>
    </r>
    <r>
      <rPr>
        <b/>
        <u/>
        <sz val="16"/>
        <rFont val="TH SarabunPSK"/>
        <family val="2"/>
      </rPr>
      <t>หมู่ 5</t>
    </r>
    <r>
      <rPr>
        <b/>
        <sz val="16"/>
        <rFont val="TH SarabunPSK"/>
        <family val="2"/>
      </rPr>
      <t xml:space="preserve"> ตำบลนิคมพัฒนา  </t>
    </r>
  </si>
  <si>
    <t>เปลี่ยนกิจกรรมและรายละเอียดกิจกรรมให้เป็นไปตามข้อเท็จจริงที่เสนอขอรับการจัดสรรงบประมาณ</t>
  </si>
  <si>
    <t>2 กิจกรรมย่อย : ก่อสร้างปรับปรุงถนนลาดยางแอสฟัลท์ติกคอนกรีตสายกลางดง หมู่ที่ 3 ตำบลบ้านแลง                  มีความคาบเกี่ยวต่อเนื่องกับหมู่ที่ 3 ตำบลตะพง</t>
  </si>
  <si>
    <t xml:space="preserve"> กิจกรรมย่อย : ปรับปรุงถนนแอสฟัลท์ติกคอนกรีตสายเขาดิน – หนองเสม็ด ตำบลห้วยทับมอญ  </t>
  </si>
  <si>
    <t>1 กิจกรรมย่อย : ขุดสระเก็บน้ำบ้านศิลาทอง                                          ตำบลกองดิน อำเภอแกลง</t>
  </si>
  <si>
    <r>
      <t xml:space="preserve">ขุดสระเก็บน้ำขนาด กว้าง </t>
    </r>
    <r>
      <rPr>
        <u/>
        <sz val="16"/>
        <rFont val="TH SarabunPSK"/>
        <family val="2"/>
      </rPr>
      <t>192</t>
    </r>
    <r>
      <rPr>
        <sz val="16"/>
        <rFont val="TH SarabunPSK"/>
        <family val="2"/>
      </rPr>
      <t xml:space="preserve"> เมตร ยาว</t>
    </r>
    <r>
      <rPr>
        <u/>
        <sz val="16"/>
        <rFont val="TH SarabunPSK"/>
        <family val="2"/>
      </rPr>
      <t xml:space="preserve"> 30</t>
    </r>
    <r>
      <rPr>
        <sz val="16"/>
        <rFont val="TH SarabunPSK"/>
        <family val="2"/>
      </rPr>
      <t xml:space="preserve"> เมตร             ลึก </t>
    </r>
    <r>
      <rPr>
        <u/>
        <sz val="16"/>
        <rFont val="TH SarabunPSK"/>
        <family val="2"/>
      </rPr>
      <t>3.00</t>
    </r>
    <r>
      <rPr>
        <sz val="16"/>
        <rFont val="TH SarabunPSK"/>
        <family val="2"/>
      </rPr>
      <t xml:space="preserve"> เมตร พร้อมขนย้ายปริมาณดินไม่น้อยกว่า       </t>
    </r>
    <r>
      <rPr>
        <u/>
        <sz val="16"/>
        <rFont val="TH SarabunPSK"/>
        <family val="2"/>
      </rPr>
      <t>173,000</t>
    </r>
    <r>
      <rPr>
        <sz val="16"/>
        <rFont val="TH SarabunPSK"/>
        <family val="2"/>
      </rPr>
      <t xml:space="preserve"> ลูกบาศก์เมตร โดยงานดินขุดด้วยเครื่องจักรพร้อม  ขนย้าย</t>
    </r>
  </si>
  <si>
    <r>
      <t xml:space="preserve">ขุดสระเก็บน้ำขนาด กว้าง </t>
    </r>
    <r>
      <rPr>
        <u/>
        <sz val="16"/>
        <rFont val="TH SarabunPSK"/>
        <family val="2"/>
      </rPr>
      <t>195</t>
    </r>
    <r>
      <rPr>
        <sz val="16"/>
        <rFont val="TH SarabunPSK"/>
        <family val="2"/>
      </rPr>
      <t xml:space="preserve"> เมตร ยาว </t>
    </r>
    <r>
      <rPr>
        <u/>
        <sz val="16"/>
        <rFont val="TH SarabunPSK"/>
        <family val="2"/>
      </rPr>
      <t>195</t>
    </r>
    <r>
      <rPr>
        <sz val="16"/>
        <rFont val="TH SarabunPSK"/>
        <family val="2"/>
      </rPr>
      <t xml:space="preserve"> เมตร        ลึก </t>
    </r>
    <r>
      <rPr>
        <u/>
        <sz val="16"/>
        <rFont val="TH SarabunPSK"/>
        <family val="2"/>
      </rPr>
      <t>4.00</t>
    </r>
    <r>
      <rPr>
        <sz val="16"/>
        <rFont val="TH SarabunPSK"/>
        <family val="2"/>
      </rPr>
      <t xml:space="preserve"> เมตร พร้อมขนย้ายปริมาณดินไม่น้อยกว่า   </t>
    </r>
    <r>
      <rPr>
        <u/>
        <sz val="16"/>
        <rFont val="TH SarabunPSK"/>
        <family val="2"/>
      </rPr>
      <t>163,000</t>
    </r>
    <r>
      <rPr>
        <sz val="16"/>
        <rFont val="TH SarabunPSK"/>
        <family val="2"/>
      </rPr>
      <t xml:space="preserve"> ลูกบาศก์เมตร โดยงานดินขุดด้วยเครื่องจักรพร้อมขนย้าย</t>
    </r>
  </si>
  <si>
    <t xml:space="preserve"> ขอเปลี่ยนแปลง รายละเอียดกิจกรรม/รายการตามแผนปฏิบัติราชการของจังหวัดระยอง ประจำปีงบประมาณ พ.ศ. 2561 </t>
  </si>
  <si>
    <t xml:space="preserve">ระดับที่ 1: ก่อสร้างปรับปรุงถนนแอสฟัลท์ติก คอนกรีต        กว้าง 6 เมตร ยาวไม่น้อยกว่า 916 เมตร หนา 0.15 เมตร หรือรวมพื้นที่ไม่น้อยกว่า 5,496 ตารางเมตร </t>
  </si>
  <si>
    <t xml:space="preserve">ระดับที่ 1: ก่อสร้างปรับปรุงถนนคอนกรีตเสริมเหล็ก       กว้าง 6 เมตร ยาวไม่น้อยกว่า 2,000 เมตร หนา 0.15 เมตร หรือรวมพื้นที่ไม่น้อยกว่า 12,000 ตารางเมตร </t>
  </si>
  <si>
    <t xml:space="preserve">ระดับที่ 1: ก่อสร้างปรับปรุงถนนคอนกรีตเสริมเหล็กสายบ้านแลง – หนองเสมียน หมู่ที่ 5 ตำบลบ้านแลง (มีความคาบเกี่ยวต่อเนื่องกับตำบลนาตาขวัญ) อำเภอเมืองระยอง จังหวัดระยอง (ก่อสร้างปรับปรุงถนนคอนกรีตเสริมเหล็ก กว้าง 6 เมตร     ยาวไม่น้อยกว่า 3,145 เมตร หนา 0.15 เมตร หรือรวมพื้นที่ไม่น้อยกว่า 18,870 ตารางเมตร) </t>
  </si>
  <si>
    <t>เปลี่ยนรายละเอียดกิจกรรมให้เป็นไปตามข้อเท็จจริงที่เสนอขอรับการจัดสรรงบประมาณ</t>
  </si>
  <si>
    <t>เปลี่ยนชื่อกิจกรรมให้เป็นไปตามข้อเท็จจริงที่เสนอขอรับการจัดสรรงบประมาณ</t>
  </si>
  <si>
    <t>1 กิจกรรมย่อย :   ขุดสระเก็บน้ำบ้านศิลาทอง                                    ตำบลกองดิน อำเภอแกลง</t>
  </si>
  <si>
    <t>เปลี่ยนกิจกรรมและรายละเอียดกิจกรรมให้เหมาะสมกับพื้นที่ดำเนินการเพื่อประโยชน์ของทางราชการ</t>
  </si>
  <si>
    <t>ชลประทานระยอง</t>
  </si>
  <si>
    <t>2 โครงการส่งเสริมการผลิตไม้ผล และพืชเศรษฐกิจ    จังหวัดระยอง</t>
  </si>
  <si>
    <t>4 โครงการส่งเสริมและพัฒนาสินค้าปศุสัตว์สู่มาตรฐาน  เพื่อการแข่งขัน</t>
  </si>
  <si>
    <t>1 กิจกรรมย่อย :  ปรับปรุงลานชมทุ่งโปรงทอง หมู่ 7     ตำบลปากน้ำประแส อำเภอแกลง จังหวัดระยอง</t>
  </si>
  <si>
    <t xml:space="preserve"> 4. โครงการพัฒนาโครงสร้างพื้นฐานด้านคมนาคม         เพื่อบริการประชาชนอย่างทั่วถึง ในอำเภอแกลง </t>
  </si>
  <si>
    <t xml:space="preserve">2 กิจกรรมย่อย : ก่อสร้างปรับปรุงถนนคอนกรีตเสริม     เหล็กซอยริมคลองหนองเต่า ตำบลคลองปูน </t>
  </si>
  <si>
    <t xml:space="preserve">1 กิจกรรมย่อย : ปรับปรุงถนนคอนกรีตเสริมเหล็กตำบล    เขาน้อย    </t>
  </si>
  <si>
    <t>9. โครงการพัฒนาโครงสร้างพื้นฐานด้านคมนาคม          เพื่อบริการประชาชนอย่างทั่วถึง ในอำเภอวังจันทร์</t>
  </si>
  <si>
    <t xml:space="preserve">3 กิจกรรมย่อย : ปรับปรุงถนนลาดยางแบบแอสฟัลท์ติก  คอนกรีตสายชุมแสง-  หนองเสม็ด หมู่ที่ ๑ ตำบลชุมแสง    </t>
  </si>
  <si>
    <t xml:space="preserve">2 กิจกรรมย่อย : ก่อสร้างปรับปรุงผิวจราจรสายซอย             4 (ช่วงสาย 11-13) หมู่ 6 ตำบลนิคมพัฒนา  </t>
  </si>
  <si>
    <t xml:space="preserve">หมายเหตุ : </t>
  </si>
  <si>
    <t xml:space="preserve"> ขอแก้ไขรายละเอียดโครงการ/กิจกรรม</t>
  </si>
  <si>
    <t>1 กิจกรรมย่อย : รณรงค์ป้องกันการแก้ไขปัญหายาเสพติด  TO BE NUMBER ONE</t>
  </si>
  <si>
    <t xml:space="preserve">2 กิจกรรมย่อย : ปรับปรุงถนนลาดยางแอสฟัสติก  คอนกรีตสายยายร้า – หนองน้ำเย็น  ตำบลสำนักท้อน  </t>
  </si>
  <si>
    <t xml:space="preserve"> 1 โครงการเสริมสร้างความเข้มแข็งแก่เกษตรกร           กลุ่มเกษตรกร</t>
  </si>
  <si>
    <t xml:space="preserve">3 โครงการส่งเสริมการตลาดและประชาสัมพันธ์            การท่องเที่ยวจังหวัดระยอง </t>
  </si>
  <si>
    <t>1 กิจกรรมย่อย : พัฒนาคุณภาพสินค้าปศุสัตว์               (ตรวจสารเร่งเนื้อแดงในสุกร)</t>
  </si>
  <si>
    <t>1 กิจกรรมย่อย : ขุดสระเก็บน้ำบ้านศิลาทอง                      ตำบลกองดิน  อำเภอแกลง</t>
  </si>
  <si>
    <t>2 กิจกรรมย่อย : ขยายเขตวางท่อเพื่อการเกษตรและขยายเขตวางท่อประปาภายในตำบลเนินฆ้อ อำเภอแกลง</t>
  </si>
  <si>
    <t>2 กิจกรรมย่อย : ก่อสร้างปรับปรุงถนนคอนกรีตเสริมเหล็กสายบ้านแลง – หนองเสมียน หมู่ที่ 5   ตำบลบ้านแลง  มีความคาบเกี่ยวต่อเนื่องตำบลนาตาขวัญ</t>
  </si>
  <si>
    <t>1 กิจกรรมย่อย : ก่อสร้างปรับปรุงถนนลาดยางแอสฟัลท์     ติกคอนกรีตสายกลางดง หมู่ที่ ๓ ตำบลบ้านแลง           มีความคาบเกี่ยวต่อเนื่องกับหมู่ที่ ๓ ตำบลตะพง</t>
  </si>
  <si>
    <t xml:space="preserve">2 กิจกรรมย่อย : ก่อสร้างปรับปรุงถนนคอนกรีตเสริมเหล็กพร้อมวางท่อระบายน้ำ ถนนสายบ้านลุงแกละ               บ้านวังตาผิน ตำบลปลวกแดง  </t>
  </si>
  <si>
    <t xml:space="preserve"> 10. โครงการพัฒนาโครงสร้างพื้นฐานด้านคมนาคม       เพื่อบริการประชาชนอย่างทั่วถึง ในอำเภอนิคมพัฒนา </t>
  </si>
  <si>
    <t xml:space="preserve">1 กิจกรรมย่อย : ก่อสร้างปรับปรุงผิวจราจรถนนสาย          ซอย 4 (ช่วงสาย 13-15) หมู่ ๖  ตำบลนิคมพัฒนา </t>
  </si>
  <si>
    <t>2 กิจกรรมย่อย : ก่อสร้างปรับปรุงถนนคอนกรีตเสริมเหล็กสายมาบตารอด-คลองมะงั่ว หมู่ที่ 4,10 ตำบลชากบก</t>
  </si>
  <si>
    <t>3 กิจกรรมย่อย : ก่อสร้างปรับปรุงถนนคอนกรีตเสริม        เหล็กสายเขาดิน-ป่าสีเสียด หมู่ที่ 3 ตำบลหนองบัว</t>
  </si>
  <si>
    <t>1 กิจกรรมย่อย : ก่อสร้างปรับปรุงถนนคอนกรีตเสริม        เหล็กสายบ่อทราย-บ้านเก่าหมู่ที่ 2 ตำบลตาขัน</t>
  </si>
  <si>
    <t>หมายเหตุ : การขอเปลี่ยนแปลงรายละเอียดโครงการ/กิจกรรม เฉพาะโครงการที่มีความผิดพลาดคลาดเคลื่อนจากที่ขอรับการสนับสนุนงบประมาณตามแผนปฏิบัติราชการประจำปีงบประมาณ พ.ศ.2561 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</si>
</sst>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222"/>
    </font>
    <font>
      <sz val="8"/>
      <name val="Arial"/>
      <family val="2"/>
    </font>
    <font>
      <sz val="16"/>
      <name val="DilleniaUPC"/>
      <family val="1"/>
      <charset val="222"/>
    </font>
    <font>
      <b/>
      <sz val="16"/>
      <name val="DilleniaUPC"/>
      <family val="1"/>
      <charset val="222"/>
    </font>
    <font>
      <b/>
      <sz val="18"/>
      <name val="DilleniaUPC"/>
      <family val="1"/>
      <charset val="222"/>
    </font>
    <font>
      <sz val="14"/>
      <name val="TH Sarabun New"/>
      <family val="2"/>
    </font>
    <font>
      <sz val="10"/>
      <name val="Arial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i/>
      <sz val="15"/>
      <name val="TH SarabunPSK"/>
      <family val="2"/>
    </font>
    <font>
      <sz val="24"/>
      <color rgb="FFFF0000"/>
      <name val="DilleniaUPC"/>
      <family val="1"/>
      <charset val="22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3" fontId="4" fillId="3" borderId="7" xfId="0" applyNumberFormat="1" applyFont="1" applyFill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8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vertical="top" wrapText="1"/>
    </xf>
    <xf numFmtId="0" fontId="8" fillId="5" borderId="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vertical="top" wrapText="1"/>
    </xf>
    <xf numFmtId="0" fontId="8" fillId="9" borderId="5" xfId="0" applyFont="1" applyFill="1" applyBorder="1" applyAlignment="1">
      <alignment horizontal="left" vertical="top" wrapText="1"/>
    </xf>
    <xf numFmtId="3" fontId="8" fillId="9" borderId="5" xfId="0" applyNumberFormat="1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3" fontId="8" fillId="3" borderId="5" xfId="0" applyNumberFormat="1" applyFont="1" applyFill="1" applyBorder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3" fontId="8" fillId="4" borderId="5" xfId="0" applyNumberFormat="1" applyFont="1" applyFill="1" applyBorder="1" applyAlignment="1">
      <alignment vertical="top" wrapText="1"/>
    </xf>
    <xf numFmtId="3" fontId="7" fillId="0" borderId="0" xfId="0" applyNumberFormat="1" applyFont="1"/>
    <xf numFmtId="0" fontId="7" fillId="0" borderId="5" xfId="0" applyFont="1" applyBorder="1" applyAlignment="1">
      <alignment vertical="top" wrapText="1"/>
    </xf>
    <xf numFmtId="3" fontId="7" fillId="0" borderId="5" xfId="0" applyNumberFormat="1" applyFont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3" fontId="8" fillId="5" borderId="5" xfId="0" applyNumberFormat="1" applyFont="1" applyFill="1" applyBorder="1" applyAlignment="1">
      <alignment vertical="top" wrapText="1"/>
    </xf>
    <xf numFmtId="0" fontId="8" fillId="9" borderId="5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3" fontId="8" fillId="0" borderId="0" xfId="0" applyNumberFormat="1" applyFont="1"/>
    <xf numFmtId="0" fontId="8" fillId="0" borderId="0" xfId="0" applyFont="1" applyAlignment="1">
      <alignment horizontal="center" vertical="top"/>
    </xf>
    <xf numFmtId="0" fontId="10" fillId="0" borderId="2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left" vertical="top" wrapText="1" indent="5"/>
    </xf>
    <xf numFmtId="0" fontId="2" fillId="0" borderId="2" xfId="0" applyFont="1" applyBorder="1" applyAlignment="1">
      <alignment horizontal="left" vertical="top" wrapText="1" indent="6"/>
    </xf>
    <xf numFmtId="0" fontId="2" fillId="0" borderId="2" xfId="0" applyFont="1" applyBorder="1" applyAlignment="1">
      <alignment horizontal="left" vertical="top" wrapText="1" indent="7"/>
    </xf>
    <xf numFmtId="0" fontId="2" fillId="0" borderId="0" xfId="0" applyFont="1"/>
    <xf numFmtId="0" fontId="2" fillId="10" borderId="2" xfId="0" applyFont="1" applyFill="1" applyBorder="1" applyAlignment="1">
      <alignment horizontal="left" vertical="top" wrapText="1" indent="4"/>
    </xf>
    <xf numFmtId="0" fontId="2" fillId="10" borderId="1" xfId="0" applyNumberFormat="1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3" fontId="2" fillId="10" borderId="1" xfId="0" applyNumberFormat="1" applyFont="1" applyFill="1" applyBorder="1" applyAlignment="1">
      <alignment vertical="top" wrapText="1"/>
    </xf>
    <xf numFmtId="0" fontId="2" fillId="10" borderId="2" xfId="0" applyFont="1" applyFill="1" applyBorder="1" applyAlignment="1">
      <alignment horizontal="left" vertical="top" wrapText="1" indent="5"/>
    </xf>
    <xf numFmtId="0" fontId="2" fillId="10" borderId="2" xfId="0" applyFont="1" applyFill="1" applyBorder="1" applyAlignment="1">
      <alignment horizontal="left" vertical="top" wrapText="1" indent="6"/>
    </xf>
    <xf numFmtId="0" fontId="2" fillId="0" borderId="2" xfId="0" applyFont="1" applyFill="1" applyBorder="1" applyAlignment="1">
      <alignment horizontal="left" vertical="top" wrapText="1" indent="4"/>
    </xf>
    <xf numFmtId="3" fontId="2" fillId="0" borderId="1" xfId="0" applyNumberFormat="1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5"/>
    </xf>
    <xf numFmtId="0" fontId="2" fillId="0" borderId="2" xfId="0" applyFont="1" applyFill="1" applyBorder="1" applyAlignment="1">
      <alignment horizontal="left" vertical="top" wrapText="1" indent="6"/>
    </xf>
    <xf numFmtId="0" fontId="5" fillId="0" borderId="0" xfId="1" applyFont="1"/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vertical="top" wrapText="1"/>
    </xf>
    <xf numFmtId="0" fontId="12" fillId="13" borderId="6" xfId="1" applyFont="1" applyFill="1" applyBorder="1" applyAlignment="1">
      <alignment vertical="top" wrapText="1"/>
    </xf>
    <xf numFmtId="0" fontId="12" fillId="13" borderId="8" xfId="1" applyFont="1" applyFill="1" applyBorder="1" applyAlignment="1">
      <alignment horizontal="center" vertical="top" wrapText="1"/>
    </xf>
    <xf numFmtId="0" fontId="12" fillId="13" borderId="6" xfId="1" applyFont="1" applyFill="1" applyBorder="1" applyAlignment="1">
      <alignment horizontal="center" vertical="top" wrapText="1"/>
    </xf>
    <xf numFmtId="0" fontId="12" fillId="14" borderId="5" xfId="1" applyFont="1" applyFill="1" applyBorder="1" applyAlignment="1">
      <alignment vertical="top" wrapText="1"/>
    </xf>
    <xf numFmtId="0" fontId="12" fillId="14" borderId="5" xfId="1" applyFont="1" applyFill="1" applyBorder="1" applyAlignment="1">
      <alignment horizontal="left" vertical="top" wrapText="1"/>
    </xf>
    <xf numFmtId="3" fontId="12" fillId="14" borderId="5" xfId="1" applyNumberFormat="1" applyFont="1" applyFill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5" xfId="1" applyFont="1" applyBorder="1" applyAlignment="1">
      <alignment vertical="top" wrapText="1"/>
    </xf>
    <xf numFmtId="3" fontId="11" fillId="0" borderId="5" xfId="1" applyNumberFormat="1" applyFont="1" applyBorder="1" applyAlignment="1">
      <alignment horizontal="center" vertical="top" wrapText="1"/>
    </xf>
    <xf numFmtId="0" fontId="12" fillId="0" borderId="8" xfId="1" applyFont="1" applyBorder="1" applyAlignment="1">
      <alignment horizontal="center" vertical="top" wrapText="1"/>
    </xf>
    <xf numFmtId="3" fontId="12" fillId="0" borderId="5" xfId="1" applyNumberFormat="1" applyFont="1" applyBorder="1" applyAlignment="1">
      <alignment horizontal="center" vertical="top" wrapText="1"/>
    </xf>
    <xf numFmtId="0" fontId="11" fillId="14" borderId="5" xfId="1" applyFont="1" applyFill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2" fillId="0" borderId="5" xfId="1" applyFont="1" applyBorder="1" applyAlignment="1">
      <alignment vertical="top" wrapText="1"/>
    </xf>
    <xf numFmtId="0" fontId="12" fillId="14" borderId="5" xfId="1" applyFont="1" applyFill="1" applyBorder="1" applyAlignment="1">
      <alignment horizontal="center" vertical="top" wrapText="1"/>
    </xf>
    <xf numFmtId="0" fontId="11" fillId="11" borderId="5" xfId="1" applyFont="1" applyFill="1" applyBorder="1" applyAlignment="1">
      <alignment horizontal="center" vertical="top"/>
    </xf>
    <xf numFmtId="0" fontId="12" fillId="11" borderId="9" xfId="1" applyFont="1" applyFill="1" applyBorder="1" applyAlignment="1">
      <alignment horizontal="center" vertical="top"/>
    </xf>
    <xf numFmtId="3" fontId="12" fillId="11" borderId="5" xfId="1" applyNumberFormat="1" applyFont="1" applyFill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2" fillId="12" borderId="2" xfId="0" applyFont="1" applyFill="1" applyBorder="1" applyAlignment="1">
      <alignment horizontal="left" vertical="top" wrapText="1" indent="4"/>
    </xf>
    <xf numFmtId="0" fontId="2" fillId="12" borderId="1" xfId="0" applyNumberFormat="1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3" fontId="2" fillId="12" borderId="1" xfId="0" applyNumberFormat="1" applyFont="1" applyFill="1" applyBorder="1" applyAlignment="1">
      <alignment vertical="top" wrapText="1"/>
    </xf>
    <xf numFmtId="0" fontId="2" fillId="12" borderId="2" xfId="0" applyFont="1" applyFill="1" applyBorder="1" applyAlignment="1">
      <alignment horizontal="left" vertical="top" wrapText="1" indent="5"/>
    </xf>
    <xf numFmtId="0" fontId="2" fillId="12" borderId="2" xfId="0" applyFont="1" applyFill="1" applyBorder="1" applyAlignment="1">
      <alignment horizontal="left" vertical="top" wrapText="1" indent="6"/>
    </xf>
    <xf numFmtId="0" fontId="3" fillId="12" borderId="2" xfId="0" applyFont="1" applyFill="1" applyBorder="1" applyAlignment="1">
      <alignment horizontal="left" vertical="top" wrapText="1" indent="3"/>
    </xf>
    <xf numFmtId="0" fontId="3" fillId="12" borderId="1" xfId="0" applyNumberFormat="1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3" fontId="3" fillId="12" borderId="1" xfId="0" applyNumberFormat="1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0" fillId="0" borderId="14" xfId="0" applyNumberFormat="1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9" fillId="15" borderId="6" xfId="0" applyFont="1" applyFill="1" applyBorder="1" applyAlignment="1">
      <alignment vertical="top" wrapText="1"/>
    </xf>
    <xf numFmtId="0" fontId="10" fillId="15" borderId="10" xfId="0" applyNumberFormat="1" applyFont="1" applyFill="1" applyBorder="1" applyAlignment="1">
      <alignment horizontal="center" vertical="top" wrapText="1"/>
    </xf>
    <xf numFmtId="0" fontId="10" fillId="15" borderId="10" xfId="0" applyFont="1" applyFill="1" applyBorder="1" applyAlignment="1">
      <alignment horizontal="center" vertical="top" wrapText="1"/>
    </xf>
    <xf numFmtId="0" fontId="10" fillId="15" borderId="14" xfId="0" applyFont="1" applyFill="1" applyBorder="1" applyAlignment="1">
      <alignment vertical="top" wrapText="1"/>
    </xf>
    <xf numFmtId="0" fontId="10" fillId="15" borderId="6" xfId="0" applyFont="1" applyFill="1" applyBorder="1" applyAlignment="1">
      <alignment vertical="top" wrapText="1"/>
    </xf>
    <xf numFmtId="0" fontId="10" fillId="15" borderId="2" xfId="0" applyFont="1" applyFill="1" applyBorder="1" applyAlignment="1">
      <alignment vertical="top" wrapText="1"/>
    </xf>
    <xf numFmtId="0" fontId="10" fillId="15" borderId="1" xfId="0" applyNumberFormat="1" applyFont="1" applyFill="1" applyBorder="1" applyAlignment="1">
      <alignment horizontal="center" vertical="top" wrapText="1"/>
    </xf>
    <xf numFmtId="0" fontId="10" fillId="15" borderId="1" xfId="0" applyFont="1" applyFill="1" applyBorder="1" applyAlignment="1">
      <alignment horizontal="center" vertical="top" wrapText="1"/>
    </xf>
    <xf numFmtId="0" fontId="10" fillId="15" borderId="0" xfId="0" applyFont="1" applyFill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7" xfId="0" applyFont="1" applyFill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3" fontId="10" fillId="0" borderId="3" xfId="0" applyNumberFormat="1" applyFont="1" applyFill="1" applyBorder="1" applyAlignment="1">
      <alignment horizontal="center" vertical="top" wrapText="1"/>
    </xf>
    <xf numFmtId="3" fontId="10" fillId="0" borderId="7" xfId="0" applyNumberFormat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15" borderId="10" xfId="0" applyNumberFormat="1" applyFont="1" applyFill="1" applyBorder="1" applyAlignment="1">
      <alignment horizontal="center" vertical="top" wrapText="1"/>
    </xf>
    <xf numFmtId="3" fontId="10" fillId="15" borderId="1" xfId="0" applyNumberFormat="1" applyFont="1" applyFill="1" applyBorder="1" applyAlignment="1">
      <alignment horizontal="center" vertical="top" wrapText="1"/>
    </xf>
    <xf numFmtId="3" fontId="10" fillId="0" borderId="10" xfId="0" applyNumberFormat="1" applyFont="1" applyFill="1" applyBorder="1" applyAlignment="1">
      <alignment horizontal="center" vertical="top" wrapText="1"/>
    </xf>
    <xf numFmtId="3" fontId="10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10" fillId="0" borderId="12" xfId="0" applyNumberFormat="1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/>
    </xf>
    <xf numFmtId="0" fontId="12" fillId="6" borderId="5" xfId="0" applyFont="1" applyFill="1" applyBorder="1" applyAlignment="1">
      <alignment horizontal="left" vertical="top" wrapText="1"/>
    </xf>
    <xf numFmtId="0" fontId="11" fillId="7" borderId="5" xfId="0" applyFont="1" applyFill="1" applyBorder="1" applyAlignment="1">
      <alignment vertical="top" wrapText="1"/>
    </xf>
    <xf numFmtId="0" fontId="12" fillId="4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vertical="top" wrapText="1"/>
    </xf>
    <xf numFmtId="0" fontId="12" fillId="0" borderId="11" xfId="0" applyFont="1" applyBorder="1" applyAlignment="1">
      <alignment horizontal="center" vertical="top"/>
    </xf>
    <xf numFmtId="0" fontId="12" fillId="8" borderId="6" xfId="0" applyFont="1" applyFill="1" applyBorder="1" applyAlignment="1">
      <alignment horizontal="left" vertical="top" wrapText="1"/>
    </xf>
    <xf numFmtId="0" fontId="11" fillId="8" borderId="10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/>
    </xf>
    <xf numFmtId="0" fontId="11" fillId="8" borderId="6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2" fillId="8" borderId="13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/>
    </xf>
    <xf numFmtId="0" fontId="12" fillId="8" borderId="2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 wrapText="1"/>
    </xf>
    <xf numFmtId="0" fontId="11" fillId="10" borderId="11" xfId="0" applyFont="1" applyFill="1" applyBorder="1" applyAlignment="1">
      <alignment horizontal="left" vertical="top" wrapText="1"/>
    </xf>
    <xf numFmtId="0" fontId="11" fillId="10" borderId="2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/>
    </xf>
    <xf numFmtId="0" fontId="12" fillId="9" borderId="7" xfId="0" applyFont="1" applyFill="1" applyBorder="1" applyAlignment="1">
      <alignment horizontal="left" vertical="top" wrapText="1"/>
    </xf>
    <xf numFmtId="0" fontId="11" fillId="9" borderId="3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10" borderId="2" xfId="0" applyFont="1" applyFill="1" applyBorder="1" applyAlignment="1">
      <alignment horizontal="left" vertical="top" wrapText="1"/>
    </xf>
    <xf numFmtId="0" fontId="11" fillId="10" borderId="1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vertical="top" wrapText="1"/>
    </xf>
    <xf numFmtId="0" fontId="11" fillId="0" borderId="1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7" fillId="0" borderId="0" xfId="0" applyFont="1" applyAlignment="1">
      <alignment horizontal="center" vertical="top"/>
    </xf>
    <xf numFmtId="0" fontId="12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3" fontId="12" fillId="6" borderId="5" xfId="0" applyNumberFormat="1" applyFont="1" applyFill="1" applyBorder="1" applyAlignment="1">
      <alignment horizontal="center" vertical="top" wrapText="1"/>
    </xf>
    <xf numFmtId="3" fontId="12" fillId="4" borderId="6" xfId="0" applyNumberFormat="1" applyFont="1" applyFill="1" applyBorder="1" applyAlignment="1">
      <alignment horizontal="center" vertical="top" wrapText="1"/>
    </xf>
    <xf numFmtId="3" fontId="12" fillId="8" borderId="6" xfId="0" applyNumberFormat="1" applyFont="1" applyFill="1" applyBorder="1" applyAlignment="1">
      <alignment horizontal="center" vertical="top" wrapText="1"/>
    </xf>
    <xf numFmtId="3" fontId="11" fillId="0" borderId="2" xfId="0" applyNumberFormat="1" applyFont="1" applyFill="1" applyBorder="1" applyAlignment="1">
      <alignment horizontal="center" vertical="top" wrapText="1"/>
    </xf>
    <xf numFmtId="3" fontId="12" fillId="8" borderId="13" xfId="0" applyNumberFormat="1" applyFont="1" applyFill="1" applyBorder="1" applyAlignment="1">
      <alignment horizontal="center" vertical="top" wrapText="1"/>
    </xf>
    <xf numFmtId="3" fontId="11" fillId="0" borderId="11" xfId="0" applyNumberFormat="1" applyFont="1" applyFill="1" applyBorder="1" applyAlignment="1">
      <alignment horizontal="center" vertical="top" wrapText="1"/>
    </xf>
    <xf numFmtId="3" fontId="11" fillId="0" borderId="15" xfId="0" applyNumberFormat="1" applyFont="1" applyFill="1" applyBorder="1" applyAlignment="1">
      <alignment horizontal="center" vertical="top" wrapText="1"/>
    </xf>
    <xf numFmtId="3" fontId="12" fillId="8" borderId="0" xfId="0" applyNumberFormat="1" applyFont="1" applyFill="1" applyBorder="1" applyAlignment="1">
      <alignment horizontal="center" vertical="top" wrapText="1"/>
    </xf>
    <xf numFmtId="3" fontId="12" fillId="8" borderId="1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 vertical="top" wrapText="1"/>
    </xf>
    <xf numFmtId="3" fontId="12" fillId="8" borderId="14" xfId="0" applyNumberFormat="1" applyFont="1" applyFill="1" applyBorder="1" applyAlignment="1">
      <alignment horizontal="center" vertical="top" wrapText="1"/>
    </xf>
    <xf numFmtId="3" fontId="12" fillId="8" borderId="10" xfId="0" applyNumberFormat="1" applyFont="1" applyFill="1" applyBorder="1" applyAlignment="1">
      <alignment horizontal="center" vertical="top" wrapText="1"/>
    </xf>
    <xf numFmtId="3" fontId="11" fillId="8" borderId="13" xfId="0" applyNumberFormat="1" applyFont="1" applyFill="1" applyBorder="1" applyAlignment="1">
      <alignment horizontal="center" vertical="top" wrapText="1"/>
    </xf>
    <xf numFmtId="3" fontId="11" fillId="10" borderId="11" xfId="0" applyNumberFormat="1" applyFont="1" applyFill="1" applyBorder="1" applyAlignment="1">
      <alignment horizontal="center" vertical="top" wrapText="1"/>
    </xf>
    <xf numFmtId="3" fontId="11" fillId="0" borderId="7" xfId="0" applyNumberFormat="1" applyFont="1" applyFill="1" applyBorder="1" applyAlignment="1">
      <alignment horizontal="center" vertical="top" wrapText="1"/>
    </xf>
    <xf numFmtId="3" fontId="12" fillId="9" borderId="3" xfId="0" applyNumberFormat="1" applyFont="1" applyFill="1" applyBorder="1" applyAlignment="1">
      <alignment horizontal="center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3" fontId="11" fillId="0" borderId="12" xfId="0" applyNumberFormat="1" applyFont="1" applyFill="1" applyBorder="1" applyAlignment="1">
      <alignment horizontal="center" vertical="top" wrapText="1"/>
    </xf>
    <xf numFmtId="3" fontId="12" fillId="8" borderId="2" xfId="0" applyNumberFormat="1" applyFont="1" applyFill="1" applyBorder="1" applyAlignment="1">
      <alignment horizontal="center" vertical="top" wrapText="1"/>
    </xf>
    <xf numFmtId="3" fontId="11" fillId="10" borderId="2" xfId="0" applyNumberFormat="1" applyFont="1" applyFill="1" applyBorder="1" applyAlignment="1">
      <alignment horizontal="center" vertical="top" wrapText="1"/>
    </xf>
    <xf numFmtId="3" fontId="11" fillId="10" borderId="0" xfId="0" applyNumberFormat="1" applyFont="1" applyFill="1" applyBorder="1" applyAlignment="1">
      <alignment horizontal="center" vertical="top" wrapText="1"/>
    </xf>
    <xf numFmtId="3" fontId="11" fillId="10" borderId="7" xfId="0" applyNumberFormat="1" applyFont="1" applyFill="1" applyBorder="1" applyAlignment="1">
      <alignment horizontal="center" vertical="top" wrapText="1"/>
    </xf>
    <xf numFmtId="3" fontId="12" fillId="5" borderId="4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Alignment="1">
      <alignment horizontal="center" vertical="top"/>
    </xf>
    <xf numFmtId="0" fontId="12" fillId="1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2" fillId="0" borderId="0" xfId="1" applyFont="1" applyAlignment="1">
      <alignment horizontal="center" vertical="top" wrapText="1"/>
    </xf>
    <xf numFmtId="0" fontId="10" fillId="0" borderId="12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ask2"/>
  <dimension ref="A1:F19"/>
  <sheetViews>
    <sheetView topLeftCell="B4" zoomScale="85" workbookViewId="0">
      <selection activeCell="B18" sqref="B18"/>
    </sheetView>
  </sheetViews>
  <sheetFormatPr defaultRowHeight="23.25" customHeight="1" outlineLevelRow="4" outlineLevelCol="1"/>
  <cols>
    <col min="1" max="1" width="9.140625" style="1" hidden="1" customWidth="1"/>
    <col min="2" max="2" width="85.7109375" style="1" customWidth="1"/>
    <col min="3" max="3" width="15.7109375" style="3" hidden="1" customWidth="1" outlineLevel="1"/>
    <col min="4" max="4" width="15.7109375" style="1" hidden="1" customWidth="1" outlineLevel="1"/>
    <col min="5" max="5" width="23.85546875" style="1" customWidth="1" collapsed="1"/>
    <col min="6" max="16384" width="9.140625" style="1"/>
  </cols>
  <sheetData>
    <row r="1" spans="2:6">
      <c r="C1" s="1"/>
    </row>
    <row r="2" spans="2:6">
      <c r="C2" s="1"/>
    </row>
    <row r="3" spans="2:6">
      <c r="D3" s="2"/>
    </row>
    <row r="4" spans="2:6" ht="26.25">
      <c r="B4" s="251" t="s">
        <v>24</v>
      </c>
      <c r="C4" s="251"/>
      <c r="D4" s="251"/>
      <c r="E4" s="251"/>
    </row>
    <row r="5" spans="2:6">
      <c r="C5" s="4"/>
      <c r="D5" s="4"/>
      <c r="E5" s="15" t="s">
        <v>2</v>
      </c>
    </row>
    <row r="6" spans="2:6" ht="26.25">
      <c r="B6" s="16" t="s">
        <v>23</v>
      </c>
      <c r="C6" s="252" t="s">
        <v>3</v>
      </c>
      <c r="D6" s="253"/>
      <c r="E6" s="16" t="s">
        <v>1</v>
      </c>
    </row>
    <row r="7" spans="2:6" ht="26.25">
      <c r="B7" s="17" t="s">
        <v>6</v>
      </c>
      <c r="C7" s="13" t="s">
        <v>4</v>
      </c>
      <c r="D7" s="12" t="s">
        <v>5</v>
      </c>
      <c r="E7" s="17"/>
    </row>
    <row r="8" spans="2:6" ht="26.25">
      <c r="B8" s="32" t="s">
        <v>25</v>
      </c>
      <c r="C8" s="33"/>
      <c r="D8" s="34"/>
      <c r="E8" s="35"/>
      <c r="F8" s="1" t="s">
        <v>22</v>
      </c>
    </row>
    <row r="9" spans="2:6" ht="3" customHeight="1">
      <c r="B9" s="18"/>
      <c r="C9" s="10"/>
      <c r="D9" s="11"/>
      <c r="E9" s="19"/>
    </row>
    <row r="10" spans="2:6">
      <c r="B10" s="20"/>
      <c r="C10" s="5"/>
      <c r="D10" s="7"/>
      <c r="E10" s="21"/>
    </row>
    <row r="11" spans="2:6">
      <c r="B11" s="28" t="s">
        <v>0</v>
      </c>
      <c r="C11" s="29"/>
      <c r="D11" s="30"/>
      <c r="E11" s="31"/>
      <c r="F11" s="1" t="s">
        <v>18</v>
      </c>
    </row>
    <row r="12" spans="2:6">
      <c r="B12" s="24" t="s">
        <v>7</v>
      </c>
      <c r="C12" s="25"/>
      <c r="D12" s="26"/>
      <c r="E12" s="27"/>
      <c r="F12" s="1" t="s">
        <v>17</v>
      </c>
    </row>
    <row r="13" spans="2:6" outlineLevel="1">
      <c r="B13" s="24" t="s">
        <v>20</v>
      </c>
      <c r="C13" s="25"/>
      <c r="D13" s="26"/>
      <c r="E13" s="27"/>
      <c r="F13" s="1" t="s">
        <v>16</v>
      </c>
    </row>
    <row r="14" spans="2:6" outlineLevel="2">
      <c r="B14" s="20" t="s">
        <v>21</v>
      </c>
      <c r="C14" s="5"/>
      <c r="D14" s="6"/>
      <c r="E14" s="21"/>
      <c r="F14" s="1" t="s">
        <v>15</v>
      </c>
    </row>
    <row r="15" spans="2:6" outlineLevel="3">
      <c r="B15" s="20" t="s">
        <v>8</v>
      </c>
      <c r="C15" s="5"/>
      <c r="D15" s="6"/>
      <c r="E15" s="21"/>
      <c r="F15" s="1" t="s">
        <v>14</v>
      </c>
    </row>
    <row r="16" spans="2:6" outlineLevel="4">
      <c r="B16" s="20" t="s">
        <v>9</v>
      </c>
      <c r="C16" s="5"/>
      <c r="D16" s="6"/>
      <c r="E16" s="21"/>
      <c r="F16" s="1" t="s">
        <v>13</v>
      </c>
    </row>
    <row r="17" spans="2:6" outlineLevel="4">
      <c r="B17" s="20" t="s">
        <v>10</v>
      </c>
      <c r="C17" s="5"/>
      <c r="D17" s="6"/>
      <c r="E17" s="21"/>
      <c r="F17" s="1" t="s">
        <v>12</v>
      </c>
    </row>
    <row r="18" spans="2:6" outlineLevel="4">
      <c r="B18" s="20" t="s">
        <v>11</v>
      </c>
      <c r="C18" s="14"/>
      <c r="D18" s="6"/>
      <c r="E18" s="21"/>
      <c r="F18" s="1" t="s">
        <v>19</v>
      </c>
    </row>
    <row r="19" spans="2:6">
      <c r="B19" s="22"/>
      <c r="C19" s="8"/>
      <c r="D19" s="9"/>
      <c r="E19" s="23"/>
    </row>
  </sheetData>
  <mergeCells count="2">
    <mergeCell ref="B4:E4"/>
    <mergeCell ref="C6:D6"/>
  </mergeCells>
  <phoneticPr fontId="1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ask3"/>
  <dimension ref="A1:F20"/>
  <sheetViews>
    <sheetView topLeftCell="B4" zoomScale="85" workbookViewId="0">
      <selection activeCell="B19" sqref="A19:IV19"/>
    </sheetView>
  </sheetViews>
  <sheetFormatPr defaultRowHeight="23.25" customHeight="1" outlineLevelRow="4" outlineLevelCol="1"/>
  <cols>
    <col min="1" max="1" width="9.140625" style="1" hidden="1" customWidth="1"/>
    <col min="2" max="2" width="85.7109375" style="1" customWidth="1"/>
    <col min="3" max="3" width="15.7109375" style="3" hidden="1" customWidth="1" outlineLevel="1"/>
    <col min="4" max="4" width="15.7109375" style="1" hidden="1" customWidth="1" outlineLevel="1"/>
    <col min="5" max="5" width="23.85546875" style="1" customWidth="1" collapsed="1"/>
    <col min="6" max="16384" width="9.140625" style="1"/>
  </cols>
  <sheetData>
    <row r="1" spans="2:6">
      <c r="C1" s="1"/>
    </row>
    <row r="2" spans="2:6">
      <c r="C2" s="1"/>
    </row>
    <row r="3" spans="2:6">
      <c r="D3" s="2"/>
    </row>
    <row r="4" spans="2:6" ht="22.5" customHeight="1">
      <c r="B4" s="251" t="s">
        <v>24</v>
      </c>
      <c r="C4" s="251"/>
      <c r="D4" s="251"/>
      <c r="E4" s="251"/>
    </row>
    <row r="5" spans="2:6" ht="22.5" customHeight="1">
      <c r="C5" s="4"/>
      <c r="D5" s="4"/>
      <c r="E5" s="15" t="s">
        <v>2</v>
      </c>
    </row>
    <row r="6" spans="2:6" ht="22.5" customHeight="1">
      <c r="B6" s="16" t="s">
        <v>23</v>
      </c>
      <c r="C6" s="252" t="s">
        <v>3</v>
      </c>
      <c r="D6" s="253"/>
      <c r="E6" s="16" t="s">
        <v>1</v>
      </c>
    </row>
    <row r="7" spans="2:6" ht="22.5" customHeight="1">
      <c r="B7" s="17" t="s">
        <v>6</v>
      </c>
      <c r="C7" s="13" t="s">
        <v>4</v>
      </c>
      <c r="D7" s="12" t="s">
        <v>5</v>
      </c>
      <c r="E7" s="17"/>
    </row>
    <row r="8" spans="2:6" ht="22.5" customHeight="1">
      <c r="B8" s="32" t="s">
        <v>25</v>
      </c>
      <c r="C8" s="33"/>
      <c r="D8" s="34"/>
      <c r="E8" s="35"/>
      <c r="F8" s="1" t="s">
        <v>22</v>
      </c>
    </row>
    <row r="9" spans="2:6" ht="1.5" customHeight="1">
      <c r="B9" s="18"/>
      <c r="C9" s="10"/>
      <c r="D9" s="11"/>
      <c r="E9" s="19"/>
    </row>
    <row r="10" spans="2:6" ht="22.5" customHeight="1">
      <c r="B10" s="20"/>
      <c r="C10" s="5"/>
      <c r="D10" s="7"/>
      <c r="E10" s="21"/>
    </row>
    <row r="11" spans="2:6" ht="22.5" customHeight="1">
      <c r="B11" s="28" t="s">
        <v>0</v>
      </c>
      <c r="C11" s="29"/>
      <c r="D11" s="30"/>
      <c r="E11" s="31"/>
      <c r="F11" s="1" t="s">
        <v>18</v>
      </c>
    </row>
    <row r="12" spans="2:6" ht="22.5" customHeight="1">
      <c r="B12" s="24" t="s">
        <v>7</v>
      </c>
      <c r="C12" s="25"/>
      <c r="D12" s="26"/>
      <c r="E12" s="27"/>
      <c r="F12" s="1" t="s">
        <v>17</v>
      </c>
    </row>
    <row r="13" spans="2:6" ht="22.5" customHeight="1" outlineLevel="1">
      <c r="B13" s="24" t="s">
        <v>20</v>
      </c>
      <c r="C13" s="25"/>
      <c r="D13" s="26"/>
      <c r="E13" s="27"/>
      <c r="F13" s="1" t="s">
        <v>16</v>
      </c>
    </row>
    <row r="14" spans="2:6" ht="22.5" customHeight="1" outlineLevel="2">
      <c r="B14" s="20" t="s">
        <v>21</v>
      </c>
      <c r="C14" s="5"/>
      <c r="D14" s="6"/>
      <c r="E14" s="21"/>
      <c r="F14" s="1" t="s">
        <v>15</v>
      </c>
    </row>
    <row r="15" spans="2:6" ht="22.5" customHeight="1" outlineLevel="3">
      <c r="B15" s="20" t="s">
        <v>8</v>
      </c>
      <c r="C15" s="5"/>
      <c r="D15" s="6"/>
      <c r="E15" s="21"/>
      <c r="F15" s="1" t="s">
        <v>14</v>
      </c>
    </row>
    <row r="16" spans="2:6" ht="22.5" customHeight="1" outlineLevel="4">
      <c r="B16" s="20" t="s">
        <v>9</v>
      </c>
      <c r="C16" s="5"/>
      <c r="D16" s="6"/>
      <c r="E16" s="21"/>
      <c r="F16" s="1" t="s">
        <v>13</v>
      </c>
    </row>
    <row r="19" spans="2:5" ht="22.5" customHeight="1">
      <c r="B19" s="22"/>
      <c r="C19" s="8"/>
      <c r="D19" s="9"/>
      <c r="E19" s="23"/>
    </row>
    <row r="20" spans="2:5" ht="22.5" customHeight="1"/>
  </sheetData>
  <mergeCells count="2">
    <mergeCell ref="B4:E4"/>
    <mergeCell ref="C6:D6"/>
  </mergeCells>
  <pageMargins left="0.75" right="0.75" top="1" bottom="1" header="0.5" footer="0.5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7" workbookViewId="0">
      <selection activeCell="F10" sqref="F10"/>
    </sheetView>
  </sheetViews>
  <sheetFormatPr defaultRowHeight="18"/>
  <cols>
    <col min="1" max="1" width="4.7109375" style="37" customWidth="1"/>
    <col min="2" max="2" width="53" style="37" customWidth="1"/>
    <col min="3" max="3" width="24.85546875" style="37" customWidth="1"/>
    <col min="4" max="4" width="15.28515625" style="37" customWidth="1"/>
    <col min="5" max="5" width="19.7109375" style="36" customWidth="1"/>
    <col min="6" max="6" width="22" style="36" customWidth="1"/>
    <col min="7" max="16384" width="9.140625" style="36"/>
  </cols>
  <sheetData>
    <row r="1" spans="1:5" ht="26.25" customHeight="1">
      <c r="A1" s="255" t="s">
        <v>96</v>
      </c>
      <c r="B1" s="255"/>
      <c r="C1" s="255"/>
      <c r="D1" s="255"/>
      <c r="E1" s="44"/>
    </row>
    <row r="2" spans="1:5" ht="26.25" customHeight="1">
      <c r="A2" s="255" t="s">
        <v>213</v>
      </c>
      <c r="B2" s="255"/>
      <c r="C2" s="255"/>
      <c r="D2" s="255"/>
      <c r="E2" s="44"/>
    </row>
    <row r="3" spans="1:5" ht="19.5">
      <c r="A3" s="45"/>
      <c r="B3" s="45"/>
      <c r="C3" s="45"/>
      <c r="D3" s="46" t="s">
        <v>2</v>
      </c>
      <c r="E3" s="44"/>
    </row>
    <row r="4" spans="1:5" ht="19.5">
      <c r="A4" s="256" t="s">
        <v>6</v>
      </c>
      <c r="B4" s="256"/>
      <c r="C4" s="47"/>
      <c r="D4" s="48" t="s">
        <v>1</v>
      </c>
      <c r="E4" s="44"/>
    </row>
    <row r="5" spans="1:5" ht="21.75" customHeight="1">
      <c r="A5" s="49" t="s">
        <v>95</v>
      </c>
      <c r="B5" s="50" t="s">
        <v>26</v>
      </c>
      <c r="C5" s="51" t="s">
        <v>31</v>
      </c>
      <c r="D5" s="52">
        <v>302250000</v>
      </c>
      <c r="E5" s="44"/>
    </row>
    <row r="6" spans="1:5" ht="19.5">
      <c r="A6" s="39"/>
      <c r="B6" s="38" t="s">
        <v>27</v>
      </c>
      <c r="C6" s="53"/>
      <c r="D6" s="54">
        <v>65992200</v>
      </c>
      <c r="E6" s="55">
        <f>SUM(D7:D19)</f>
        <v>65992200</v>
      </c>
    </row>
    <row r="7" spans="1:5" ht="43.5" customHeight="1">
      <c r="A7" s="56">
        <v>1</v>
      </c>
      <c r="B7" s="56" t="s">
        <v>32</v>
      </c>
      <c r="C7" s="56" t="s">
        <v>74</v>
      </c>
      <c r="D7" s="57">
        <v>2500000</v>
      </c>
      <c r="E7" s="44"/>
    </row>
    <row r="8" spans="1:5" ht="25.5" customHeight="1">
      <c r="A8" s="56">
        <v>2</v>
      </c>
      <c r="B8" s="56" t="s">
        <v>33</v>
      </c>
      <c r="C8" s="56" t="s">
        <v>74</v>
      </c>
      <c r="D8" s="57">
        <v>1490000</v>
      </c>
      <c r="E8" s="44"/>
    </row>
    <row r="9" spans="1:5" ht="26.25" customHeight="1">
      <c r="A9" s="56">
        <v>3</v>
      </c>
      <c r="B9" s="56" t="s">
        <v>34</v>
      </c>
      <c r="C9" s="56" t="s">
        <v>74</v>
      </c>
      <c r="D9" s="57">
        <v>2554000</v>
      </c>
      <c r="E9" s="44"/>
    </row>
    <row r="10" spans="1:5" ht="25.5" customHeight="1">
      <c r="A10" s="56">
        <v>4</v>
      </c>
      <c r="B10" s="56" t="s">
        <v>35</v>
      </c>
      <c r="C10" s="56" t="s">
        <v>75</v>
      </c>
      <c r="D10" s="57">
        <v>19000000</v>
      </c>
      <c r="E10" s="44"/>
    </row>
    <row r="11" spans="1:5" ht="19.5">
      <c r="A11" s="56">
        <v>5</v>
      </c>
      <c r="B11" s="56" t="s">
        <v>36</v>
      </c>
      <c r="C11" s="56" t="s">
        <v>76</v>
      </c>
      <c r="D11" s="57">
        <v>2000000</v>
      </c>
      <c r="E11" s="44"/>
    </row>
    <row r="12" spans="1:5" ht="21" customHeight="1">
      <c r="A12" s="56">
        <v>6</v>
      </c>
      <c r="B12" s="56" t="s">
        <v>37</v>
      </c>
      <c r="C12" s="56" t="s">
        <v>77</v>
      </c>
      <c r="D12" s="57">
        <v>7330500</v>
      </c>
      <c r="E12" s="44"/>
    </row>
    <row r="13" spans="1:5" ht="21.75" customHeight="1">
      <c r="A13" s="56">
        <v>7</v>
      </c>
      <c r="B13" s="56" t="s">
        <v>38</v>
      </c>
      <c r="C13" s="56" t="s">
        <v>78</v>
      </c>
      <c r="D13" s="57">
        <v>1400000</v>
      </c>
      <c r="E13" s="44"/>
    </row>
    <row r="14" spans="1:5" ht="23.25" customHeight="1">
      <c r="A14" s="56">
        <v>8</v>
      </c>
      <c r="B14" s="56" t="s">
        <v>39</v>
      </c>
      <c r="C14" s="56" t="s">
        <v>79</v>
      </c>
      <c r="D14" s="57">
        <v>1750000</v>
      </c>
      <c r="E14" s="44"/>
    </row>
    <row r="15" spans="1:5" ht="25.5" customHeight="1">
      <c r="A15" s="56">
        <v>9</v>
      </c>
      <c r="B15" s="56" t="s">
        <v>40</v>
      </c>
      <c r="C15" s="56" t="s">
        <v>79</v>
      </c>
      <c r="D15" s="57">
        <v>687700</v>
      </c>
      <c r="E15" s="44"/>
    </row>
    <row r="16" spans="1:5" ht="28.5" customHeight="1">
      <c r="A16" s="56">
        <v>10</v>
      </c>
      <c r="B16" s="56" t="s">
        <v>41</v>
      </c>
      <c r="C16" s="56" t="s">
        <v>93</v>
      </c>
      <c r="D16" s="57">
        <v>7000000</v>
      </c>
      <c r="E16" s="44"/>
    </row>
    <row r="17" spans="1:5" ht="39">
      <c r="A17" s="56">
        <v>11</v>
      </c>
      <c r="B17" s="56" t="s">
        <v>42</v>
      </c>
      <c r="C17" s="56" t="s">
        <v>82</v>
      </c>
      <c r="D17" s="57">
        <v>9130000</v>
      </c>
      <c r="E17" s="44"/>
    </row>
    <row r="18" spans="1:5" ht="39">
      <c r="A18" s="56">
        <v>12</v>
      </c>
      <c r="B18" s="56" t="s">
        <v>43</v>
      </c>
      <c r="C18" s="56" t="s">
        <v>82</v>
      </c>
      <c r="D18" s="57">
        <v>1450000</v>
      </c>
      <c r="E18" s="44"/>
    </row>
    <row r="19" spans="1:5" ht="48" customHeight="1">
      <c r="A19" s="56">
        <v>13</v>
      </c>
      <c r="B19" s="56" t="s">
        <v>44</v>
      </c>
      <c r="C19" s="56" t="s">
        <v>77</v>
      </c>
      <c r="D19" s="57">
        <v>9700000</v>
      </c>
      <c r="E19" s="44"/>
    </row>
    <row r="20" spans="1:5" ht="19.5">
      <c r="A20" s="41"/>
      <c r="B20" s="40" t="s">
        <v>28</v>
      </c>
      <c r="C20" s="58"/>
      <c r="D20" s="59">
        <v>156864000</v>
      </c>
      <c r="E20" s="55">
        <f>SUM(D21:D43)</f>
        <v>156864000</v>
      </c>
    </row>
    <row r="21" spans="1:5" ht="28.5" customHeight="1">
      <c r="A21" s="56">
        <v>14</v>
      </c>
      <c r="B21" s="56" t="s">
        <v>30</v>
      </c>
      <c r="C21" s="56" t="s">
        <v>76</v>
      </c>
      <c r="D21" s="57">
        <v>9000000</v>
      </c>
      <c r="E21" s="44"/>
    </row>
    <row r="22" spans="1:5" ht="27" customHeight="1">
      <c r="A22" s="56">
        <v>15</v>
      </c>
      <c r="B22" s="56" t="s">
        <v>45</v>
      </c>
      <c r="C22" s="56" t="s">
        <v>80</v>
      </c>
      <c r="D22" s="57">
        <v>1229000</v>
      </c>
      <c r="E22" s="44"/>
    </row>
    <row r="23" spans="1:5" ht="39">
      <c r="A23" s="56">
        <v>16</v>
      </c>
      <c r="B23" s="56" t="s">
        <v>46</v>
      </c>
      <c r="C23" s="56" t="s">
        <v>81</v>
      </c>
      <c r="D23" s="57">
        <v>1185000</v>
      </c>
      <c r="E23" s="44"/>
    </row>
    <row r="24" spans="1:5" ht="39">
      <c r="A24" s="56">
        <v>17</v>
      </c>
      <c r="B24" s="56" t="s">
        <v>47</v>
      </c>
      <c r="C24" s="56" t="s">
        <v>216</v>
      </c>
      <c r="D24" s="57">
        <v>5450000</v>
      </c>
      <c r="E24" s="44"/>
    </row>
    <row r="25" spans="1:5" ht="39">
      <c r="A25" s="56">
        <v>18</v>
      </c>
      <c r="B25" s="56" t="s">
        <v>48</v>
      </c>
      <c r="C25" s="56" t="s">
        <v>82</v>
      </c>
      <c r="D25" s="57">
        <v>3000000</v>
      </c>
      <c r="E25" s="44"/>
    </row>
    <row r="26" spans="1:5" ht="39">
      <c r="A26" s="56">
        <v>19</v>
      </c>
      <c r="B26" s="56" t="s">
        <v>49</v>
      </c>
      <c r="C26" s="56" t="s">
        <v>82</v>
      </c>
      <c r="D26" s="57">
        <v>3795000</v>
      </c>
      <c r="E26" s="44"/>
    </row>
    <row r="27" spans="1:5" ht="39">
      <c r="A27" s="56">
        <v>20</v>
      </c>
      <c r="B27" s="56" t="s">
        <v>50</v>
      </c>
      <c r="C27" s="56" t="s">
        <v>82</v>
      </c>
      <c r="D27" s="57">
        <v>6641500</v>
      </c>
      <c r="E27" s="44"/>
    </row>
    <row r="28" spans="1:5" ht="58.5">
      <c r="A28" s="56">
        <v>21</v>
      </c>
      <c r="B28" s="56" t="s">
        <v>51</v>
      </c>
      <c r="C28" s="56" t="s">
        <v>83</v>
      </c>
      <c r="D28" s="57">
        <v>7176500</v>
      </c>
      <c r="E28" s="44"/>
    </row>
    <row r="29" spans="1:5" ht="58.5">
      <c r="A29" s="56">
        <v>22</v>
      </c>
      <c r="B29" s="56" t="s">
        <v>52</v>
      </c>
      <c r="C29" s="56" t="s">
        <v>83</v>
      </c>
      <c r="D29" s="57">
        <v>11322000</v>
      </c>
      <c r="E29" s="44"/>
    </row>
    <row r="30" spans="1:5" ht="39">
      <c r="A30" s="56">
        <v>23</v>
      </c>
      <c r="B30" s="56" t="s">
        <v>53</v>
      </c>
      <c r="C30" s="56" t="s">
        <v>84</v>
      </c>
      <c r="D30" s="57">
        <v>7560000</v>
      </c>
      <c r="E30" s="44"/>
    </row>
    <row r="31" spans="1:5" ht="39">
      <c r="A31" s="56">
        <v>24</v>
      </c>
      <c r="B31" s="56" t="s">
        <v>54</v>
      </c>
      <c r="C31" s="56" t="s">
        <v>84</v>
      </c>
      <c r="D31" s="57">
        <v>14200000</v>
      </c>
      <c r="E31" s="44"/>
    </row>
    <row r="32" spans="1:5" ht="39">
      <c r="A32" s="56">
        <v>25</v>
      </c>
      <c r="B32" s="56" t="s">
        <v>219</v>
      </c>
      <c r="C32" s="56" t="s">
        <v>85</v>
      </c>
      <c r="D32" s="57">
        <v>6000000</v>
      </c>
      <c r="E32" s="44"/>
    </row>
    <row r="33" spans="1:5" ht="39">
      <c r="A33" s="56">
        <v>26</v>
      </c>
      <c r="B33" s="56" t="s">
        <v>220</v>
      </c>
      <c r="C33" s="56" t="s">
        <v>85</v>
      </c>
      <c r="D33" s="57">
        <v>8924000</v>
      </c>
      <c r="E33" s="44"/>
    </row>
    <row r="34" spans="1:5" ht="19.5">
      <c r="A34" s="56">
        <v>27</v>
      </c>
      <c r="B34" s="56" t="s">
        <v>55</v>
      </c>
      <c r="C34" s="56" t="s">
        <v>86</v>
      </c>
      <c r="D34" s="57">
        <v>17200000</v>
      </c>
      <c r="E34" s="44"/>
    </row>
    <row r="35" spans="1:5" ht="39">
      <c r="A35" s="56">
        <v>28</v>
      </c>
      <c r="B35" s="56" t="s">
        <v>56</v>
      </c>
      <c r="C35" s="56" t="s">
        <v>86</v>
      </c>
      <c r="D35" s="57">
        <v>10730000</v>
      </c>
      <c r="E35" s="44"/>
    </row>
    <row r="36" spans="1:5" ht="39">
      <c r="A36" s="56">
        <v>29</v>
      </c>
      <c r="B36" s="56" t="s">
        <v>57</v>
      </c>
      <c r="C36" s="56" t="s">
        <v>87</v>
      </c>
      <c r="D36" s="57">
        <v>3159000</v>
      </c>
      <c r="E36" s="44"/>
    </row>
    <row r="37" spans="1:5" ht="39">
      <c r="A37" s="56">
        <v>30</v>
      </c>
      <c r="B37" s="56" t="s">
        <v>58</v>
      </c>
      <c r="C37" s="56" t="s">
        <v>87</v>
      </c>
      <c r="D37" s="57">
        <v>2952000</v>
      </c>
      <c r="E37" s="44"/>
    </row>
    <row r="38" spans="1:5" ht="39">
      <c r="A38" s="56">
        <v>31</v>
      </c>
      <c r="B38" s="56" t="s">
        <v>59</v>
      </c>
      <c r="C38" s="56" t="s">
        <v>87</v>
      </c>
      <c r="D38" s="57">
        <v>3600000</v>
      </c>
      <c r="E38" s="44"/>
    </row>
    <row r="39" spans="1:5" ht="39">
      <c r="A39" s="56">
        <v>32</v>
      </c>
      <c r="B39" s="56" t="s">
        <v>60</v>
      </c>
      <c r="C39" s="56" t="s">
        <v>88</v>
      </c>
      <c r="D39" s="57">
        <v>6373000</v>
      </c>
      <c r="E39" s="44"/>
    </row>
    <row r="40" spans="1:5" ht="39">
      <c r="A40" s="56">
        <v>33</v>
      </c>
      <c r="B40" s="56" t="s">
        <v>61</v>
      </c>
      <c r="C40" s="56" t="s">
        <v>88</v>
      </c>
      <c r="D40" s="57">
        <v>6373000</v>
      </c>
      <c r="E40" s="44"/>
    </row>
    <row r="41" spans="1:5" ht="39">
      <c r="A41" s="56">
        <v>34</v>
      </c>
      <c r="B41" s="56" t="s">
        <v>62</v>
      </c>
      <c r="C41" s="56" t="s">
        <v>89</v>
      </c>
      <c r="D41" s="57">
        <v>3000000</v>
      </c>
      <c r="E41" s="44"/>
    </row>
    <row r="42" spans="1:5" ht="39">
      <c r="A42" s="56">
        <v>35</v>
      </c>
      <c r="B42" s="56" t="s">
        <v>63</v>
      </c>
      <c r="C42" s="56" t="s">
        <v>89</v>
      </c>
      <c r="D42" s="57">
        <v>8544000</v>
      </c>
      <c r="E42" s="44"/>
    </row>
    <row r="43" spans="1:5" ht="39">
      <c r="A43" s="56">
        <v>36</v>
      </c>
      <c r="B43" s="56" t="s">
        <v>64</v>
      </c>
      <c r="C43" s="56" t="s">
        <v>89</v>
      </c>
      <c r="D43" s="57">
        <v>9450000</v>
      </c>
      <c r="E43" s="44"/>
    </row>
    <row r="44" spans="1:5" ht="27.75" customHeight="1">
      <c r="A44" s="56"/>
      <c r="B44" s="42" t="s">
        <v>29</v>
      </c>
      <c r="C44" s="60"/>
      <c r="D44" s="43">
        <v>79393800</v>
      </c>
      <c r="E44" s="55">
        <f>SUM(D45:D53)</f>
        <v>79393800</v>
      </c>
    </row>
    <row r="45" spans="1:5" ht="58.5">
      <c r="A45" s="56">
        <v>37</v>
      </c>
      <c r="B45" s="56" t="s">
        <v>65</v>
      </c>
      <c r="C45" s="56" t="s">
        <v>90</v>
      </c>
      <c r="D45" s="57">
        <v>13460000</v>
      </c>
      <c r="E45" s="44"/>
    </row>
    <row r="46" spans="1:5" ht="42" customHeight="1">
      <c r="A46" s="56">
        <v>38</v>
      </c>
      <c r="B46" s="56" t="s">
        <v>66</v>
      </c>
      <c r="C46" s="56" t="s">
        <v>90</v>
      </c>
      <c r="D46" s="57">
        <v>2000000</v>
      </c>
      <c r="E46" s="44"/>
    </row>
    <row r="47" spans="1:5" ht="39">
      <c r="A47" s="56">
        <v>39</v>
      </c>
      <c r="B47" s="56" t="s">
        <v>67</v>
      </c>
      <c r="C47" s="56" t="s">
        <v>94</v>
      </c>
      <c r="D47" s="57">
        <v>3600000</v>
      </c>
      <c r="E47" s="44"/>
    </row>
    <row r="48" spans="1:5" ht="39">
      <c r="A48" s="56">
        <v>40</v>
      </c>
      <c r="B48" s="56" t="s">
        <v>68</v>
      </c>
      <c r="C48" s="56" t="s">
        <v>91</v>
      </c>
      <c r="D48" s="57">
        <v>8513800</v>
      </c>
      <c r="E48" s="44"/>
    </row>
    <row r="49" spans="1:5" ht="26.25" customHeight="1">
      <c r="A49" s="56">
        <v>41</v>
      </c>
      <c r="B49" s="56" t="s">
        <v>69</v>
      </c>
      <c r="C49" s="56" t="s">
        <v>91</v>
      </c>
      <c r="D49" s="57">
        <v>15000000</v>
      </c>
      <c r="E49" s="44"/>
    </row>
    <row r="50" spans="1:5" ht="27" customHeight="1">
      <c r="A50" s="56">
        <v>42</v>
      </c>
      <c r="B50" s="56" t="s">
        <v>70</v>
      </c>
      <c r="C50" s="56" t="s">
        <v>92</v>
      </c>
      <c r="D50" s="57">
        <v>2500000</v>
      </c>
      <c r="E50" s="44"/>
    </row>
    <row r="51" spans="1:5" ht="42.75" customHeight="1">
      <c r="A51" s="56">
        <v>43</v>
      </c>
      <c r="B51" s="56" t="s">
        <v>71</v>
      </c>
      <c r="C51" s="56" t="s">
        <v>92</v>
      </c>
      <c r="D51" s="57">
        <v>3150000</v>
      </c>
      <c r="E51" s="44"/>
    </row>
    <row r="52" spans="1:5" ht="39">
      <c r="A52" s="56">
        <v>44</v>
      </c>
      <c r="B52" s="56" t="s">
        <v>72</v>
      </c>
      <c r="C52" s="56" t="s">
        <v>88</v>
      </c>
      <c r="D52" s="57">
        <v>1170000</v>
      </c>
      <c r="E52" s="44"/>
    </row>
    <row r="53" spans="1:5" ht="30" customHeight="1">
      <c r="A53" s="56">
        <v>45</v>
      </c>
      <c r="B53" s="56" t="s">
        <v>73</v>
      </c>
      <c r="C53" s="56" t="s">
        <v>93</v>
      </c>
      <c r="D53" s="57">
        <v>30000000</v>
      </c>
      <c r="E53" s="44"/>
    </row>
    <row r="54" spans="1:5" ht="19.5">
      <c r="A54" s="61"/>
      <c r="B54" s="61"/>
      <c r="C54" s="61"/>
      <c r="D54" s="61"/>
      <c r="E54" s="62">
        <f>SUM(E6:E53)</f>
        <v>302250000</v>
      </c>
    </row>
  </sheetData>
  <mergeCells count="3">
    <mergeCell ref="A1:D1"/>
    <mergeCell ref="A4:B4"/>
    <mergeCell ref="A2:D2"/>
  </mergeCells>
  <pageMargins left="0.3" right="0.3" top="0.5" bottom="0.3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6"/>
  <sheetViews>
    <sheetView topLeftCell="A22" zoomScale="140" zoomScaleNormal="140" workbookViewId="0">
      <selection activeCell="D4" sqref="D4"/>
    </sheetView>
  </sheetViews>
  <sheetFormatPr defaultRowHeight="19.5"/>
  <cols>
    <col min="1" max="1" width="5.85546875" style="63" customWidth="1"/>
    <col min="2" max="2" width="40.28515625" style="222" customWidth="1"/>
    <col min="3" max="3" width="12.42578125" style="220" customWidth="1"/>
    <col min="4" max="4" width="12.28515625" style="220" customWidth="1"/>
    <col min="5" max="5" width="14.7109375" style="220" customWidth="1"/>
    <col min="6" max="6" width="14.42578125" style="174" customWidth="1"/>
    <col min="7" max="16384" width="9.140625" style="44"/>
  </cols>
  <sheetData>
    <row r="1" spans="1:6" ht="21.75" customHeight="1">
      <c r="A1" s="175"/>
      <c r="B1" s="257" t="s">
        <v>356</v>
      </c>
      <c r="C1" s="257"/>
      <c r="D1" s="257"/>
      <c r="E1" s="257"/>
      <c r="F1" s="257"/>
    </row>
    <row r="2" spans="1:6" s="173" customFormat="1" ht="36.75" customHeight="1">
      <c r="A2" s="176" t="s">
        <v>192</v>
      </c>
      <c r="B2" s="221" t="s">
        <v>193</v>
      </c>
      <c r="C2" s="177" t="s">
        <v>300</v>
      </c>
      <c r="D2" s="177" t="s">
        <v>222</v>
      </c>
      <c r="E2" s="177" t="s">
        <v>301</v>
      </c>
      <c r="F2" s="178" t="s">
        <v>31</v>
      </c>
    </row>
    <row r="3" spans="1:6">
      <c r="A3" s="179"/>
      <c r="B3" s="180" t="s">
        <v>97</v>
      </c>
      <c r="C3" s="224">
        <v>302250000</v>
      </c>
      <c r="D3" s="224">
        <v>3766200</v>
      </c>
      <c r="E3" s="224">
        <f>C3-D3</f>
        <v>298483800</v>
      </c>
      <c r="F3" s="181"/>
    </row>
    <row r="4" spans="1:6">
      <c r="A4" s="179"/>
      <c r="B4" s="182" t="s">
        <v>27</v>
      </c>
      <c r="C4" s="225">
        <f>C5+C7+C10+C14+C16+C19+C22+C24</f>
        <v>65992200</v>
      </c>
      <c r="D4" s="225">
        <f>D5+D7+D10+D14+D16+D19+D22+D24</f>
        <v>342800</v>
      </c>
      <c r="E4" s="225">
        <f>E5+E7+E10+E14+E16+E19+E22+E24</f>
        <v>65649400</v>
      </c>
      <c r="F4" s="183"/>
    </row>
    <row r="5" spans="1:6" ht="40.5" customHeight="1">
      <c r="A5" s="184">
        <v>1</v>
      </c>
      <c r="B5" s="185" t="s">
        <v>400</v>
      </c>
      <c r="C5" s="226">
        <f>C6</f>
        <v>2500000</v>
      </c>
      <c r="D5" s="226">
        <f>D6</f>
        <v>0</v>
      </c>
      <c r="E5" s="226">
        <f>E6</f>
        <v>2500000</v>
      </c>
      <c r="F5" s="186" t="s">
        <v>95</v>
      </c>
    </row>
    <row r="6" spans="1:6" ht="44.25" customHeight="1">
      <c r="A6" s="184"/>
      <c r="B6" s="187" t="s">
        <v>107</v>
      </c>
      <c r="C6" s="227">
        <v>2500000</v>
      </c>
      <c r="D6" s="227">
        <f>C6-E6</f>
        <v>0</v>
      </c>
      <c r="E6" s="227">
        <f>'ปรับลด (ละเอียด)'!E13</f>
        <v>2500000</v>
      </c>
      <c r="F6" s="188" t="s">
        <v>74</v>
      </c>
    </row>
    <row r="7" spans="1:6" ht="37.5">
      <c r="A7" s="189">
        <v>2</v>
      </c>
      <c r="B7" s="185" t="s">
        <v>387</v>
      </c>
      <c r="C7" s="226">
        <f>C8+C9</f>
        <v>4044000</v>
      </c>
      <c r="D7" s="226">
        <f>D8+D9</f>
        <v>0</v>
      </c>
      <c r="E7" s="226">
        <f>E8+E9</f>
        <v>4044000</v>
      </c>
      <c r="F7" s="190" t="s">
        <v>95</v>
      </c>
    </row>
    <row r="8" spans="1:6" ht="36" customHeight="1">
      <c r="A8" s="184"/>
      <c r="B8" s="187" t="s">
        <v>119</v>
      </c>
      <c r="C8" s="227">
        <v>1490000</v>
      </c>
      <c r="D8" s="227">
        <f>C8-E8</f>
        <v>0</v>
      </c>
      <c r="E8" s="227">
        <f>'ปรับลด (ละเอียด)'!E28</f>
        <v>1490000</v>
      </c>
      <c r="F8" s="191" t="s">
        <v>74</v>
      </c>
    </row>
    <row r="9" spans="1:6" ht="36.75" customHeight="1">
      <c r="A9" s="184"/>
      <c r="B9" s="187" t="s">
        <v>123</v>
      </c>
      <c r="C9" s="227">
        <v>2554000</v>
      </c>
      <c r="D9" s="227">
        <f>C9-E9</f>
        <v>0</v>
      </c>
      <c r="E9" s="227">
        <f>'ปรับลด (ละเอียด)'!E43</f>
        <v>2554000</v>
      </c>
      <c r="F9" s="192" t="s">
        <v>74</v>
      </c>
    </row>
    <row r="10" spans="1:6" ht="37.5">
      <c r="A10" s="189">
        <v>3</v>
      </c>
      <c r="B10" s="193" t="s">
        <v>401</v>
      </c>
      <c r="C10" s="228">
        <f>C11+C12+C13</f>
        <v>28330500</v>
      </c>
      <c r="D10" s="228">
        <f>D11+D12+D13</f>
        <v>0</v>
      </c>
      <c r="E10" s="228">
        <f>E11+E12+E13</f>
        <v>28330500</v>
      </c>
      <c r="F10" s="190"/>
    </row>
    <row r="11" spans="1:6" ht="42.75" customHeight="1">
      <c r="A11" s="184"/>
      <c r="B11" s="194" t="s">
        <v>124</v>
      </c>
      <c r="C11" s="229">
        <v>19000000</v>
      </c>
      <c r="D11" s="229">
        <f>C11-E11</f>
        <v>0</v>
      </c>
      <c r="E11" s="229">
        <f>'ปรับลด (ละเอียด)'!E52</f>
        <v>19000000</v>
      </c>
      <c r="F11" s="192" t="s">
        <v>204</v>
      </c>
    </row>
    <row r="12" spans="1:6" ht="39" customHeight="1">
      <c r="A12" s="184"/>
      <c r="B12" s="194" t="s">
        <v>136</v>
      </c>
      <c r="C12" s="229">
        <v>2000000</v>
      </c>
      <c r="D12" s="229">
        <f t="shared" ref="D12" si="0">C12-E12</f>
        <v>0</v>
      </c>
      <c r="E12" s="229">
        <f>'ปรับลด (ละเอียด)'!E72</f>
        <v>2000000</v>
      </c>
      <c r="F12" s="191" t="s">
        <v>76</v>
      </c>
    </row>
    <row r="13" spans="1:6" ht="42" customHeight="1">
      <c r="A13" s="184"/>
      <c r="B13" s="195" t="s">
        <v>217</v>
      </c>
      <c r="C13" s="230">
        <v>7330500</v>
      </c>
      <c r="D13" s="229">
        <f>C13-E13</f>
        <v>0</v>
      </c>
      <c r="E13" s="230">
        <f>'ปรับลด (ละเอียด)'!E75</f>
        <v>7330500</v>
      </c>
      <c r="F13" s="196" t="s">
        <v>206</v>
      </c>
    </row>
    <row r="14" spans="1:6" ht="39" customHeight="1">
      <c r="A14" s="197">
        <v>4</v>
      </c>
      <c r="B14" s="198" t="s">
        <v>388</v>
      </c>
      <c r="C14" s="231">
        <f>C15</f>
        <v>1400000</v>
      </c>
      <c r="D14" s="226">
        <f>D15</f>
        <v>0</v>
      </c>
      <c r="E14" s="232">
        <f>E15</f>
        <v>1400000</v>
      </c>
      <c r="F14" s="199" t="s">
        <v>95</v>
      </c>
    </row>
    <row r="15" spans="1:6" ht="38.25" customHeight="1">
      <c r="A15" s="200"/>
      <c r="B15" s="201" t="s">
        <v>402</v>
      </c>
      <c r="C15" s="233">
        <v>1400000</v>
      </c>
      <c r="D15" s="227">
        <f>C15-E15</f>
        <v>0</v>
      </c>
      <c r="E15" s="234">
        <f>'ปรับลด (ละเอียด)'!E86</f>
        <v>1400000</v>
      </c>
      <c r="F15" s="188" t="s">
        <v>205</v>
      </c>
    </row>
    <row r="16" spans="1:6" ht="37.5">
      <c r="A16" s="197">
        <v>5</v>
      </c>
      <c r="B16" s="185" t="s">
        <v>100</v>
      </c>
      <c r="C16" s="235">
        <f>C17+C18</f>
        <v>2437700</v>
      </c>
      <c r="D16" s="226">
        <f>D17+D18</f>
        <v>0</v>
      </c>
      <c r="E16" s="236">
        <f>E17+E18</f>
        <v>2437700</v>
      </c>
      <c r="F16" s="186" t="s">
        <v>95</v>
      </c>
    </row>
    <row r="17" spans="1:6" ht="37.5">
      <c r="A17" s="200"/>
      <c r="B17" s="187" t="s">
        <v>142</v>
      </c>
      <c r="C17" s="233">
        <v>1750000</v>
      </c>
      <c r="D17" s="227">
        <f t="shared" ref="D17:D21" si="1">C17-E17</f>
        <v>0</v>
      </c>
      <c r="E17" s="234">
        <f>'ปรับลด (ละเอียด)'!E91</f>
        <v>1750000</v>
      </c>
      <c r="F17" s="188" t="s">
        <v>207</v>
      </c>
    </row>
    <row r="18" spans="1:6" ht="39.75" customHeight="1">
      <c r="A18" s="200"/>
      <c r="B18" s="187" t="s">
        <v>145</v>
      </c>
      <c r="C18" s="233">
        <v>687700</v>
      </c>
      <c r="D18" s="227">
        <f t="shared" si="1"/>
        <v>0</v>
      </c>
      <c r="E18" s="234">
        <f>'ปรับลด (ละเอียด)'!E97</f>
        <v>687700</v>
      </c>
      <c r="F18" s="188" t="s">
        <v>207</v>
      </c>
    </row>
    <row r="19" spans="1:6" ht="39.75" customHeight="1">
      <c r="A19" s="189">
        <v>6</v>
      </c>
      <c r="B19" s="193" t="s">
        <v>101</v>
      </c>
      <c r="C19" s="228">
        <f>C20+C21</f>
        <v>16130000</v>
      </c>
      <c r="D19" s="237">
        <f>D20+D21</f>
        <v>231300</v>
      </c>
      <c r="E19" s="228">
        <f>E20+E21</f>
        <v>15898700</v>
      </c>
      <c r="F19" s="190"/>
    </row>
    <row r="20" spans="1:6" ht="39.75" customHeight="1">
      <c r="A20" s="184"/>
      <c r="B20" s="202" t="s">
        <v>403</v>
      </c>
      <c r="C20" s="238">
        <v>7000000</v>
      </c>
      <c r="D20" s="238">
        <f t="shared" si="1"/>
        <v>140000</v>
      </c>
      <c r="E20" s="238">
        <f>'ปรับลด (ละเอียด)'!E105</f>
        <v>6860000</v>
      </c>
      <c r="F20" s="203" t="s">
        <v>386</v>
      </c>
    </row>
    <row r="21" spans="1:6" ht="56.25">
      <c r="A21" s="184"/>
      <c r="B21" s="195" t="s">
        <v>404</v>
      </c>
      <c r="C21" s="230">
        <v>9130000</v>
      </c>
      <c r="D21" s="229">
        <f t="shared" si="1"/>
        <v>91300</v>
      </c>
      <c r="E21" s="230">
        <f>'ปรับลด (ละเอียด)'!E108</f>
        <v>9038700</v>
      </c>
      <c r="F21" s="204" t="s">
        <v>82</v>
      </c>
    </row>
    <row r="22" spans="1:6" ht="37.5">
      <c r="A22" s="197">
        <v>7</v>
      </c>
      <c r="B22" s="198" t="s">
        <v>102</v>
      </c>
      <c r="C22" s="231">
        <f>C23</f>
        <v>1450000</v>
      </c>
      <c r="D22" s="226">
        <f>D23</f>
        <v>14500</v>
      </c>
      <c r="E22" s="232">
        <f>E23</f>
        <v>1435500</v>
      </c>
      <c r="F22" s="199"/>
    </row>
    <row r="23" spans="1:6" ht="39.75" customHeight="1">
      <c r="A23" s="200"/>
      <c r="B23" s="187" t="s">
        <v>389</v>
      </c>
      <c r="C23" s="233">
        <v>1450000</v>
      </c>
      <c r="D23" s="227">
        <f>C23-E23</f>
        <v>14500</v>
      </c>
      <c r="E23" s="234">
        <f>'ปรับลด (ละเอียด)'!E112</f>
        <v>1435500</v>
      </c>
      <c r="F23" s="205" t="s">
        <v>82</v>
      </c>
    </row>
    <row r="24" spans="1:6" ht="37.5">
      <c r="A24" s="197">
        <v>8</v>
      </c>
      <c r="B24" s="185" t="s">
        <v>194</v>
      </c>
      <c r="C24" s="235">
        <f>C25</f>
        <v>9700000</v>
      </c>
      <c r="D24" s="226">
        <f>D25</f>
        <v>97000</v>
      </c>
      <c r="E24" s="236">
        <f>E25</f>
        <v>9603000</v>
      </c>
      <c r="F24" s="186"/>
    </row>
    <row r="25" spans="1:6" ht="37.5" customHeight="1">
      <c r="A25" s="200"/>
      <c r="B25" s="201" t="s">
        <v>149</v>
      </c>
      <c r="C25" s="233">
        <v>9700000</v>
      </c>
      <c r="D25" s="239">
        <f>C25-E25</f>
        <v>97000</v>
      </c>
      <c r="E25" s="234">
        <f>'ปรับลด (ละเอียด)'!E116</f>
        <v>9603000</v>
      </c>
      <c r="F25" s="188" t="s">
        <v>206</v>
      </c>
    </row>
    <row r="26" spans="1:6" ht="20.25" customHeight="1">
      <c r="A26" s="206"/>
      <c r="B26" s="207" t="s">
        <v>28</v>
      </c>
      <c r="C26" s="240">
        <f>C27+C29+C31+C34+C38+C41+C44+C47+C50+C54+C57</f>
        <v>156864000</v>
      </c>
      <c r="D26" s="240">
        <f>D27+D29+D31+D34+D38+D41+D44+D47+D50+D54+D57</f>
        <v>2800000</v>
      </c>
      <c r="E26" s="240">
        <f>E27+E29+E31+E34+E38+E41+E44+E47+E50+E54+E57</f>
        <v>154064000</v>
      </c>
      <c r="F26" s="208"/>
    </row>
    <row r="27" spans="1:6">
      <c r="A27" s="197">
        <v>9</v>
      </c>
      <c r="B27" s="185" t="s">
        <v>103</v>
      </c>
      <c r="C27" s="235">
        <f>C28</f>
        <v>9000000</v>
      </c>
      <c r="D27" s="226">
        <f>D28</f>
        <v>0</v>
      </c>
      <c r="E27" s="236">
        <f>E28</f>
        <v>9000000</v>
      </c>
      <c r="F27" s="186"/>
    </row>
    <row r="28" spans="1:6" ht="36" customHeight="1">
      <c r="A28" s="200"/>
      <c r="B28" s="187" t="s">
        <v>150</v>
      </c>
      <c r="C28" s="233">
        <v>9000000</v>
      </c>
      <c r="D28" s="227">
        <f>C28-E28</f>
        <v>0</v>
      </c>
      <c r="E28" s="234">
        <f>'ปรับลด (ละเอียด)'!E121</f>
        <v>9000000</v>
      </c>
      <c r="F28" s="188" t="s">
        <v>76</v>
      </c>
    </row>
    <row r="29" spans="1:6" ht="37.5">
      <c r="A29" s="197">
        <v>10</v>
      </c>
      <c r="B29" s="185" t="s">
        <v>105</v>
      </c>
      <c r="C29" s="235">
        <f>C30</f>
        <v>1229000</v>
      </c>
      <c r="D29" s="226">
        <f>D30</f>
        <v>0</v>
      </c>
      <c r="E29" s="236">
        <f>E30</f>
        <v>1229000</v>
      </c>
      <c r="F29" s="186"/>
    </row>
    <row r="30" spans="1:6" ht="35.25" customHeight="1">
      <c r="A30" s="200"/>
      <c r="B30" s="187" t="s">
        <v>152</v>
      </c>
      <c r="C30" s="233">
        <v>1229000</v>
      </c>
      <c r="D30" s="227">
        <f>C30-E30</f>
        <v>0</v>
      </c>
      <c r="E30" s="234">
        <f>'ปรับลด (ละเอียด)'!E125</f>
        <v>1229000</v>
      </c>
      <c r="F30" s="188" t="s">
        <v>80</v>
      </c>
    </row>
    <row r="31" spans="1:6" ht="37.5">
      <c r="A31" s="189">
        <v>11</v>
      </c>
      <c r="B31" s="185" t="s">
        <v>106</v>
      </c>
      <c r="C31" s="236">
        <f>C32+C33</f>
        <v>6635000</v>
      </c>
      <c r="D31" s="235">
        <f>D32+D33</f>
        <v>0</v>
      </c>
      <c r="E31" s="228">
        <f>E32+E33</f>
        <v>6635000</v>
      </c>
      <c r="F31" s="190"/>
    </row>
    <row r="32" spans="1:6" ht="43.5" customHeight="1">
      <c r="A32" s="184"/>
      <c r="B32" s="187" t="s">
        <v>398</v>
      </c>
      <c r="C32" s="234">
        <v>1185000</v>
      </c>
      <c r="D32" s="233">
        <f t="shared" ref="D32:D39" si="2">C32-E32</f>
        <v>0</v>
      </c>
      <c r="E32" s="229">
        <f>'ปรับลด (ละเอียด)'!E137</f>
        <v>1185000</v>
      </c>
      <c r="F32" s="191" t="s">
        <v>208</v>
      </c>
    </row>
    <row r="33" spans="1:6" ht="39" customHeight="1">
      <c r="A33" s="184"/>
      <c r="B33" s="209" t="s">
        <v>214</v>
      </c>
      <c r="C33" s="241">
        <v>5450000</v>
      </c>
      <c r="D33" s="242">
        <f t="shared" si="2"/>
        <v>0</v>
      </c>
      <c r="E33" s="230">
        <f>'ปรับลด (ละเอียด)'!E162</f>
        <v>5450000</v>
      </c>
      <c r="F33" s="196" t="s">
        <v>209</v>
      </c>
    </row>
    <row r="34" spans="1:6" ht="37.5">
      <c r="A34" s="197">
        <v>12</v>
      </c>
      <c r="B34" s="198" t="s">
        <v>390</v>
      </c>
      <c r="C34" s="231">
        <f>C35+C36+C37</f>
        <v>13436500</v>
      </c>
      <c r="D34" s="243">
        <f>D35+D36+D37</f>
        <v>268700</v>
      </c>
      <c r="E34" s="243">
        <f>E35+E36+E37</f>
        <v>13167800</v>
      </c>
      <c r="F34" s="210" t="s">
        <v>95</v>
      </c>
    </row>
    <row r="35" spans="1:6" ht="56.25">
      <c r="A35" s="200"/>
      <c r="B35" s="187" t="s">
        <v>156</v>
      </c>
      <c r="C35" s="233">
        <v>3000000</v>
      </c>
      <c r="D35" s="227">
        <f t="shared" si="2"/>
        <v>60000</v>
      </c>
      <c r="E35" s="227">
        <f>'ปรับลด (ละเอียด)'!E171</f>
        <v>2940000</v>
      </c>
      <c r="F35" s="188" t="s">
        <v>82</v>
      </c>
    </row>
    <row r="36" spans="1:6" ht="37.5" customHeight="1">
      <c r="A36" s="200"/>
      <c r="B36" s="187" t="s">
        <v>391</v>
      </c>
      <c r="C36" s="233">
        <v>3795000</v>
      </c>
      <c r="D36" s="227">
        <f t="shared" si="2"/>
        <v>75900</v>
      </c>
      <c r="E36" s="227">
        <f>'ปรับลด (ละเอียด)'!E174</f>
        <v>3719100</v>
      </c>
      <c r="F36" s="188" t="s">
        <v>82</v>
      </c>
    </row>
    <row r="37" spans="1:6" ht="37.5" customHeight="1">
      <c r="A37" s="200"/>
      <c r="B37" s="187" t="s">
        <v>158</v>
      </c>
      <c r="C37" s="233">
        <v>6641500</v>
      </c>
      <c r="D37" s="239">
        <f t="shared" si="2"/>
        <v>132800</v>
      </c>
      <c r="E37" s="239">
        <f>'ปรับลด (ละเอียด)'!E177</f>
        <v>6508700</v>
      </c>
      <c r="F37" s="188" t="s">
        <v>82</v>
      </c>
    </row>
    <row r="38" spans="1:6" ht="37.5">
      <c r="A38" s="197">
        <v>13</v>
      </c>
      <c r="B38" s="185" t="s">
        <v>195</v>
      </c>
      <c r="C38" s="235">
        <f>C39+C40</f>
        <v>18498500</v>
      </c>
      <c r="D38" s="226">
        <f t="shared" ref="D38" si="3">D39+D40</f>
        <v>369900</v>
      </c>
      <c r="E38" s="226">
        <f>E39+E40</f>
        <v>18128600</v>
      </c>
      <c r="F38" s="186" t="s">
        <v>95</v>
      </c>
    </row>
    <row r="39" spans="1:6" ht="58.5" customHeight="1">
      <c r="A39" s="200"/>
      <c r="B39" s="187" t="s">
        <v>406</v>
      </c>
      <c r="C39" s="233">
        <v>7176500</v>
      </c>
      <c r="D39" s="227">
        <f t="shared" si="2"/>
        <v>143500</v>
      </c>
      <c r="E39" s="227">
        <f>'ปรับลด (ละเอียด)'!E181</f>
        <v>7033000</v>
      </c>
      <c r="F39" s="211" t="s">
        <v>83</v>
      </c>
    </row>
    <row r="40" spans="1:6" ht="60" customHeight="1">
      <c r="A40" s="200"/>
      <c r="B40" s="187" t="s">
        <v>405</v>
      </c>
      <c r="C40" s="233">
        <v>11322000</v>
      </c>
      <c r="D40" s="239">
        <f>C40-E40</f>
        <v>226400</v>
      </c>
      <c r="E40" s="239">
        <f>'ปรับลด (ละเอียด)'!E184</f>
        <v>11095600</v>
      </c>
      <c r="F40" s="211" t="s">
        <v>83</v>
      </c>
    </row>
    <row r="41" spans="1:6" ht="37.5">
      <c r="A41" s="197">
        <v>14</v>
      </c>
      <c r="B41" s="185" t="s">
        <v>196</v>
      </c>
      <c r="C41" s="226">
        <f>C42+C43</f>
        <v>21760000</v>
      </c>
      <c r="D41" s="226">
        <f t="shared" ref="D41" si="4">D42+D43</f>
        <v>435200</v>
      </c>
      <c r="E41" s="226">
        <f>E42+E43</f>
        <v>21324800</v>
      </c>
      <c r="F41" s="186"/>
    </row>
    <row r="42" spans="1:6" ht="40.5" customHeight="1">
      <c r="A42" s="200"/>
      <c r="B42" s="212" t="s">
        <v>160</v>
      </c>
      <c r="C42" s="244">
        <v>7560000</v>
      </c>
      <c r="D42" s="244">
        <f t="shared" ref="D42:D43" si="5">C42-E42</f>
        <v>151200</v>
      </c>
      <c r="E42" s="244">
        <f>'ปรับลด (ละเอียด)'!E188</f>
        <v>7408800</v>
      </c>
      <c r="F42" s="213" t="s">
        <v>84</v>
      </c>
    </row>
    <row r="43" spans="1:6" ht="60.75" customHeight="1">
      <c r="A43" s="200"/>
      <c r="B43" s="187" t="s">
        <v>407</v>
      </c>
      <c r="C43" s="239">
        <v>14200000</v>
      </c>
      <c r="D43" s="239">
        <f t="shared" si="5"/>
        <v>284000</v>
      </c>
      <c r="E43" s="239">
        <f>'ปรับลด (ละเอียด)'!E191</f>
        <v>13916000</v>
      </c>
      <c r="F43" s="188" t="s">
        <v>84</v>
      </c>
    </row>
    <row r="44" spans="1:6" ht="37.5">
      <c r="A44" s="197">
        <v>15</v>
      </c>
      <c r="B44" s="185" t="s">
        <v>197</v>
      </c>
      <c r="C44" s="235">
        <f>C45+C46</f>
        <v>14924000</v>
      </c>
      <c r="D44" s="226">
        <f t="shared" ref="D44" si="6">D45+D46</f>
        <v>298500</v>
      </c>
      <c r="E44" s="226">
        <f>E45+E46</f>
        <v>14625500</v>
      </c>
      <c r="F44" s="186" t="s">
        <v>95</v>
      </c>
    </row>
    <row r="45" spans="1:6" ht="45.75" customHeight="1">
      <c r="A45" s="200"/>
      <c r="B45" s="187" t="s">
        <v>355</v>
      </c>
      <c r="C45" s="233">
        <v>6000000</v>
      </c>
      <c r="D45" s="227">
        <f t="shared" ref="D45:D46" si="7">C45-E45</f>
        <v>120000</v>
      </c>
      <c r="E45" s="227">
        <f>'ปรับลด (ละเอียด)'!E195</f>
        <v>5880000</v>
      </c>
      <c r="F45" s="188" t="s">
        <v>85</v>
      </c>
    </row>
    <row r="46" spans="1:6" ht="45" customHeight="1">
      <c r="A46" s="200"/>
      <c r="B46" s="187" t="s">
        <v>399</v>
      </c>
      <c r="C46" s="233">
        <v>8924000</v>
      </c>
      <c r="D46" s="239">
        <f t="shared" si="7"/>
        <v>178500</v>
      </c>
      <c r="E46" s="239">
        <f>'ปรับลด (ละเอียด)'!E198</f>
        <v>8745500</v>
      </c>
      <c r="F46" s="188" t="s">
        <v>85</v>
      </c>
    </row>
    <row r="47" spans="1:6" ht="37.5">
      <c r="A47" s="197">
        <v>16</v>
      </c>
      <c r="B47" s="185" t="s">
        <v>198</v>
      </c>
      <c r="C47" s="235">
        <f>C48+C49</f>
        <v>27930000</v>
      </c>
      <c r="D47" s="226">
        <f t="shared" ref="D47:E47" si="8">D48+D49</f>
        <v>558600</v>
      </c>
      <c r="E47" s="226">
        <f t="shared" si="8"/>
        <v>27371400</v>
      </c>
      <c r="F47" s="186" t="s">
        <v>95</v>
      </c>
    </row>
    <row r="48" spans="1:6" ht="37.5" customHeight="1">
      <c r="A48" s="200"/>
      <c r="B48" s="187" t="s">
        <v>392</v>
      </c>
      <c r="C48" s="233">
        <v>17200000</v>
      </c>
      <c r="D48" s="227">
        <f>C48-E48</f>
        <v>344000</v>
      </c>
      <c r="E48" s="227">
        <f>'ปรับลด (ละเอียด)'!E202</f>
        <v>16856000</v>
      </c>
      <c r="F48" s="211" t="s">
        <v>86</v>
      </c>
    </row>
    <row r="49" spans="1:6" ht="120.75" customHeight="1">
      <c r="A49" s="200"/>
      <c r="B49" s="212" t="s">
        <v>357</v>
      </c>
      <c r="C49" s="245">
        <v>10730000</v>
      </c>
      <c r="D49" s="246">
        <f>C49-E49</f>
        <v>214600</v>
      </c>
      <c r="E49" s="246">
        <f>'ปรับลด (ละเอียด)'!E205</f>
        <v>10515400</v>
      </c>
      <c r="F49" s="213" t="s">
        <v>86</v>
      </c>
    </row>
    <row r="50" spans="1:6" ht="56.25">
      <c r="A50" s="197">
        <v>17</v>
      </c>
      <c r="B50" s="185" t="s">
        <v>393</v>
      </c>
      <c r="C50" s="226">
        <f>C51+C52+C53</f>
        <v>9711000</v>
      </c>
      <c r="D50" s="226">
        <f t="shared" ref="D50" si="9">D51+D52+D53</f>
        <v>194200</v>
      </c>
      <c r="E50" s="226">
        <f>E51+E52+E53</f>
        <v>9516800</v>
      </c>
      <c r="F50" s="186" t="s">
        <v>95</v>
      </c>
    </row>
    <row r="51" spans="1:6" ht="45.75" customHeight="1">
      <c r="A51" s="200"/>
      <c r="B51" s="187" t="s">
        <v>221</v>
      </c>
      <c r="C51" s="227">
        <v>3159000</v>
      </c>
      <c r="D51" s="227">
        <f t="shared" ref="D51:D53" si="10">C51-E51</f>
        <v>63200</v>
      </c>
      <c r="E51" s="227">
        <f>'ปรับลด (ละเอียด)'!E209</f>
        <v>3095800</v>
      </c>
      <c r="F51" s="188" t="s">
        <v>87</v>
      </c>
    </row>
    <row r="52" spans="1:6" ht="42.75" customHeight="1">
      <c r="A52" s="200"/>
      <c r="B52" s="187" t="s">
        <v>164</v>
      </c>
      <c r="C52" s="227">
        <v>2952000</v>
      </c>
      <c r="D52" s="227">
        <f t="shared" si="10"/>
        <v>59000</v>
      </c>
      <c r="E52" s="227">
        <f>'ปรับลด (ละเอียด)'!E212</f>
        <v>2893000</v>
      </c>
      <c r="F52" s="188" t="s">
        <v>87</v>
      </c>
    </row>
    <row r="53" spans="1:6" ht="42" customHeight="1">
      <c r="A53" s="200"/>
      <c r="B53" s="187" t="s">
        <v>394</v>
      </c>
      <c r="C53" s="239">
        <v>3600000</v>
      </c>
      <c r="D53" s="239">
        <f t="shared" si="10"/>
        <v>72000</v>
      </c>
      <c r="E53" s="239">
        <f>'ปรับลด (ละเอียด)'!E215</f>
        <v>3528000</v>
      </c>
      <c r="F53" s="188" t="s">
        <v>87</v>
      </c>
    </row>
    <row r="54" spans="1:6" ht="56.25">
      <c r="A54" s="197">
        <v>18</v>
      </c>
      <c r="B54" s="185" t="s">
        <v>408</v>
      </c>
      <c r="C54" s="226">
        <f>C55+C56</f>
        <v>12746000</v>
      </c>
      <c r="D54" s="226">
        <f t="shared" ref="D54" si="11">D55+D56</f>
        <v>255000</v>
      </c>
      <c r="E54" s="226">
        <f>E55+E56</f>
        <v>12491000</v>
      </c>
      <c r="F54" s="186" t="s">
        <v>95</v>
      </c>
    </row>
    <row r="55" spans="1:6" ht="56.25">
      <c r="A55" s="200"/>
      <c r="B55" s="187" t="s">
        <v>409</v>
      </c>
      <c r="C55" s="227">
        <v>6373000</v>
      </c>
      <c r="D55" s="227">
        <f t="shared" ref="D55:D56" si="12">C55-E55</f>
        <v>127500</v>
      </c>
      <c r="E55" s="227">
        <f>'ปรับลด (ละเอียด)'!E219</f>
        <v>6245500</v>
      </c>
      <c r="F55" s="211" t="s">
        <v>88</v>
      </c>
    </row>
    <row r="56" spans="1:6" ht="41.25" customHeight="1">
      <c r="A56" s="200"/>
      <c r="B56" s="212" t="s">
        <v>395</v>
      </c>
      <c r="C56" s="246">
        <v>6373000</v>
      </c>
      <c r="D56" s="246">
        <f t="shared" si="12"/>
        <v>127500</v>
      </c>
      <c r="E56" s="246">
        <f>'ปรับลด (ละเอียด)'!E222</f>
        <v>6245500</v>
      </c>
      <c r="F56" s="213" t="s">
        <v>88</v>
      </c>
    </row>
    <row r="57" spans="1:6" ht="37.5">
      <c r="A57" s="197">
        <v>19</v>
      </c>
      <c r="B57" s="185" t="s">
        <v>199</v>
      </c>
      <c r="C57" s="226">
        <f>C58+C59+C60</f>
        <v>20994000</v>
      </c>
      <c r="D57" s="226">
        <f>D58+D59+D60</f>
        <v>419900</v>
      </c>
      <c r="E57" s="226">
        <f>E58+E59+E60</f>
        <v>20574100</v>
      </c>
      <c r="F57" s="186" t="s">
        <v>95</v>
      </c>
    </row>
    <row r="58" spans="1:6" ht="39.75" customHeight="1">
      <c r="A58" s="200"/>
      <c r="B58" s="187" t="s">
        <v>412</v>
      </c>
      <c r="C58" s="227">
        <v>3000000</v>
      </c>
      <c r="D58" s="227">
        <f t="shared" ref="D58:D59" si="13">C58-E58</f>
        <v>60000</v>
      </c>
      <c r="E58" s="227">
        <f>'ปรับลด (ละเอียด)'!E226</f>
        <v>2940000</v>
      </c>
      <c r="F58" s="188" t="s">
        <v>89</v>
      </c>
    </row>
    <row r="59" spans="1:6" ht="44.25" customHeight="1">
      <c r="A59" s="200"/>
      <c r="B59" s="187" t="s">
        <v>410</v>
      </c>
      <c r="C59" s="227">
        <v>8544000</v>
      </c>
      <c r="D59" s="227">
        <f t="shared" si="13"/>
        <v>170900</v>
      </c>
      <c r="E59" s="227">
        <f>'ปรับลด (ละเอียด)'!E231</f>
        <v>8373100</v>
      </c>
      <c r="F59" s="188" t="s">
        <v>89</v>
      </c>
    </row>
    <row r="60" spans="1:6" ht="37.5">
      <c r="A60" s="200"/>
      <c r="B60" s="187" t="s">
        <v>411</v>
      </c>
      <c r="C60" s="239">
        <v>9450000</v>
      </c>
      <c r="D60" s="239">
        <f>C60-E60</f>
        <v>189000</v>
      </c>
      <c r="E60" s="239">
        <f>'ปรับลด (ละเอียด)'!E232</f>
        <v>9261000</v>
      </c>
      <c r="F60" s="188" t="s">
        <v>89</v>
      </c>
    </row>
    <row r="61" spans="1:6" ht="41.25" customHeight="1">
      <c r="A61" s="206"/>
      <c r="B61" s="214" t="s">
        <v>29</v>
      </c>
      <c r="C61" s="247">
        <f>C62+C65+C70+C72</f>
        <v>79393800</v>
      </c>
      <c r="D61" s="247">
        <f t="shared" ref="D61" si="14">D62+D65+D70+D72</f>
        <v>623400</v>
      </c>
      <c r="E61" s="247">
        <f>E62+E65+E70+E72</f>
        <v>48223800</v>
      </c>
      <c r="F61" s="215"/>
    </row>
    <row r="62" spans="1:6">
      <c r="A62" s="189">
        <v>20</v>
      </c>
      <c r="B62" s="193" t="s">
        <v>200</v>
      </c>
      <c r="C62" s="226">
        <f>C63+C64</f>
        <v>15460000</v>
      </c>
      <c r="D62" s="226">
        <f t="shared" ref="D62" si="15">D63+D64</f>
        <v>0</v>
      </c>
      <c r="E62" s="226">
        <f>E63+E64</f>
        <v>15460000</v>
      </c>
      <c r="F62" s="186" t="s">
        <v>95</v>
      </c>
    </row>
    <row r="63" spans="1:6" ht="60.75" customHeight="1">
      <c r="A63" s="184"/>
      <c r="B63" s="194" t="s">
        <v>168</v>
      </c>
      <c r="C63" s="227">
        <v>13460000</v>
      </c>
      <c r="D63" s="233">
        <f t="shared" ref="D63:D64" si="16">C63-E63</f>
        <v>0</v>
      </c>
      <c r="E63" s="227">
        <f>'ปรับลด (ละเอียด)'!E237</f>
        <v>13460000</v>
      </c>
      <c r="F63" s="211" t="s">
        <v>90</v>
      </c>
    </row>
    <row r="64" spans="1:6" ht="60.75" customHeight="1">
      <c r="A64" s="184"/>
      <c r="B64" s="194" t="s">
        <v>175</v>
      </c>
      <c r="C64" s="227">
        <v>2000000</v>
      </c>
      <c r="D64" s="233">
        <f t="shared" si="16"/>
        <v>0</v>
      </c>
      <c r="E64" s="227">
        <f>'ปรับลด (ละเอียด)'!E246</f>
        <v>2000000</v>
      </c>
      <c r="F64" s="211" t="s">
        <v>90</v>
      </c>
    </row>
    <row r="65" spans="1:6" ht="37.5">
      <c r="A65" s="184">
        <v>21</v>
      </c>
      <c r="B65" s="185" t="s">
        <v>201</v>
      </c>
      <c r="C65" s="236">
        <f>C66+C67+C68+C69</f>
        <v>29613800</v>
      </c>
      <c r="D65" s="236">
        <f>D66+D67+D68+D69</f>
        <v>0</v>
      </c>
      <c r="E65" s="236">
        <f>E66+E67+E68+E69</f>
        <v>29613800</v>
      </c>
      <c r="F65" s="190"/>
    </row>
    <row r="66" spans="1:6" ht="42" customHeight="1">
      <c r="A66" s="216"/>
      <c r="B66" s="187" t="s">
        <v>177</v>
      </c>
      <c r="C66" s="234">
        <v>3600000</v>
      </c>
      <c r="D66" s="233">
        <f t="shared" ref="D66:D69" si="17">C66-E66</f>
        <v>0</v>
      </c>
      <c r="E66" s="229">
        <f>'ปรับลด (ละเอียด)'!E148</f>
        <v>3600000</v>
      </c>
      <c r="F66" s="191" t="s">
        <v>211</v>
      </c>
    </row>
    <row r="67" spans="1:6" ht="75">
      <c r="A67" s="216"/>
      <c r="B67" s="187" t="s">
        <v>179</v>
      </c>
      <c r="C67" s="234">
        <v>8513800</v>
      </c>
      <c r="D67" s="233">
        <f t="shared" si="17"/>
        <v>0</v>
      </c>
      <c r="E67" s="229">
        <f>'ปรับลด (ละเอียด)'!E255</f>
        <v>8513800</v>
      </c>
      <c r="F67" s="191" t="s">
        <v>212</v>
      </c>
    </row>
    <row r="68" spans="1:6" ht="75">
      <c r="A68" s="216"/>
      <c r="B68" s="187" t="s">
        <v>181</v>
      </c>
      <c r="C68" s="234">
        <v>15000000</v>
      </c>
      <c r="D68" s="233">
        <f t="shared" si="17"/>
        <v>0</v>
      </c>
      <c r="E68" s="229">
        <f>'ปรับลด (ละเอียด)'!E267</f>
        <v>15000000</v>
      </c>
      <c r="F68" s="191" t="s">
        <v>212</v>
      </c>
    </row>
    <row r="69" spans="1:6" ht="103.5" customHeight="1">
      <c r="A69" s="216"/>
      <c r="B69" s="209" t="s">
        <v>183</v>
      </c>
      <c r="C69" s="241">
        <v>2500000</v>
      </c>
      <c r="D69" s="233">
        <f t="shared" si="17"/>
        <v>0</v>
      </c>
      <c r="E69" s="230">
        <f>'ปรับลด (ละเอียด)'!E276</f>
        <v>2500000</v>
      </c>
      <c r="F69" s="196" t="s">
        <v>92</v>
      </c>
    </row>
    <row r="70" spans="1:6" ht="47.25" customHeight="1">
      <c r="A70" s="197">
        <v>22</v>
      </c>
      <c r="B70" s="198" t="s">
        <v>202</v>
      </c>
      <c r="C70" s="231">
        <f>C71</f>
        <v>3150000</v>
      </c>
      <c r="D70" s="226">
        <f>D71</f>
        <v>0</v>
      </c>
      <c r="E70" s="231">
        <f>E71</f>
        <v>3150000</v>
      </c>
      <c r="F70" s="190"/>
    </row>
    <row r="71" spans="1:6" ht="64.5" customHeight="1">
      <c r="A71" s="217"/>
      <c r="B71" s="187" t="s">
        <v>186</v>
      </c>
      <c r="C71" s="233">
        <v>3150000</v>
      </c>
      <c r="D71" s="239">
        <f>C71-E71</f>
        <v>0</v>
      </c>
      <c r="E71" s="233">
        <f>'ปรับลด (ละเอียด)'!E286</f>
        <v>3150000</v>
      </c>
      <c r="F71" s="196" t="s">
        <v>92</v>
      </c>
    </row>
    <row r="72" spans="1:6" ht="36.75" customHeight="1">
      <c r="A72" s="197">
        <v>23</v>
      </c>
      <c r="B72" s="185" t="s">
        <v>203</v>
      </c>
      <c r="C72" s="235">
        <f>C73+C74</f>
        <v>31170000</v>
      </c>
      <c r="D72" s="226">
        <f>D73+D74</f>
        <v>623400</v>
      </c>
      <c r="E72" s="236"/>
      <c r="F72" s="186"/>
    </row>
    <row r="73" spans="1:6" ht="37.5">
      <c r="A73" s="200"/>
      <c r="B73" s="187" t="s">
        <v>189</v>
      </c>
      <c r="C73" s="233">
        <v>1170000</v>
      </c>
      <c r="D73" s="239">
        <f>C73-E73</f>
        <v>23400</v>
      </c>
      <c r="E73" s="234">
        <f>'ปรับลด (ละเอียด)'!E302</f>
        <v>1146600</v>
      </c>
      <c r="F73" s="188" t="s">
        <v>88</v>
      </c>
    </row>
    <row r="74" spans="1:6" ht="38.25" customHeight="1">
      <c r="A74" s="206"/>
      <c r="B74" s="218" t="s">
        <v>191</v>
      </c>
      <c r="C74" s="248">
        <v>30000000</v>
      </c>
      <c r="D74" s="239">
        <f>C74-E74</f>
        <v>600000</v>
      </c>
      <c r="E74" s="248">
        <f>'ปรับลด (ละเอียด)'!E305</f>
        <v>29400000</v>
      </c>
      <c r="F74" s="219" t="s">
        <v>93</v>
      </c>
    </row>
    <row r="75" spans="1:6">
      <c r="C75" s="249"/>
      <c r="D75" s="249"/>
    </row>
    <row r="76" spans="1:6">
      <c r="B76" s="223" t="s">
        <v>396</v>
      </c>
      <c r="C76" s="250"/>
      <c r="D76" s="258" t="s">
        <v>397</v>
      </c>
      <c r="E76" s="258"/>
      <c r="F76" s="258"/>
    </row>
  </sheetData>
  <mergeCells count="2">
    <mergeCell ref="B1:F1"/>
    <mergeCell ref="D76:F76"/>
  </mergeCells>
  <pageMargins left="0.2" right="0.2" top="0.5" bottom="0.2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F308"/>
  <sheetViews>
    <sheetView topLeftCell="B58" zoomScale="130" zoomScaleNormal="130" workbookViewId="0">
      <selection activeCell="H186" sqref="H186"/>
    </sheetView>
  </sheetViews>
  <sheetFormatPr defaultRowHeight="23.25" outlineLevelRow="4" outlineLevelCol="1"/>
  <cols>
    <col min="1" max="1" width="9.140625" style="77" hidden="1" customWidth="1"/>
    <col min="2" max="2" width="85.7109375" style="77" customWidth="1"/>
    <col min="3" max="3" width="15.7109375" style="3" hidden="1" customWidth="1" outlineLevel="1"/>
    <col min="4" max="4" width="15.7109375" style="1" hidden="1" customWidth="1" outlineLevel="1"/>
    <col min="5" max="5" width="23.85546875" style="77" customWidth="1" collapsed="1"/>
    <col min="6" max="6" width="0" style="77" hidden="1" customWidth="1"/>
    <col min="7" max="256" width="9.140625" style="77"/>
    <col min="257" max="257" width="0" style="77" hidden="1" customWidth="1"/>
    <col min="258" max="258" width="85.7109375" style="77" customWidth="1"/>
    <col min="259" max="260" width="0" style="77" hidden="1" customWidth="1"/>
    <col min="261" max="261" width="23.85546875" style="77" customWidth="1"/>
    <col min="262" max="262" width="0" style="77" hidden="1" customWidth="1"/>
    <col min="263" max="512" width="9.140625" style="77"/>
    <col min="513" max="513" width="0" style="77" hidden="1" customWidth="1"/>
    <col min="514" max="514" width="85.7109375" style="77" customWidth="1"/>
    <col min="515" max="516" width="0" style="77" hidden="1" customWidth="1"/>
    <col min="517" max="517" width="23.85546875" style="77" customWidth="1"/>
    <col min="518" max="518" width="0" style="77" hidden="1" customWidth="1"/>
    <col min="519" max="768" width="9.140625" style="77"/>
    <col min="769" max="769" width="0" style="77" hidden="1" customWidth="1"/>
    <col min="770" max="770" width="85.7109375" style="77" customWidth="1"/>
    <col min="771" max="772" width="0" style="77" hidden="1" customWidth="1"/>
    <col min="773" max="773" width="23.85546875" style="77" customWidth="1"/>
    <col min="774" max="774" width="0" style="77" hidden="1" customWidth="1"/>
    <col min="775" max="1024" width="9.140625" style="77"/>
    <col min="1025" max="1025" width="0" style="77" hidden="1" customWidth="1"/>
    <col min="1026" max="1026" width="85.7109375" style="77" customWidth="1"/>
    <col min="1027" max="1028" width="0" style="77" hidden="1" customWidth="1"/>
    <col min="1029" max="1029" width="23.85546875" style="77" customWidth="1"/>
    <col min="1030" max="1030" width="0" style="77" hidden="1" customWidth="1"/>
    <col min="1031" max="1280" width="9.140625" style="77"/>
    <col min="1281" max="1281" width="0" style="77" hidden="1" customWidth="1"/>
    <col min="1282" max="1282" width="85.7109375" style="77" customWidth="1"/>
    <col min="1283" max="1284" width="0" style="77" hidden="1" customWidth="1"/>
    <col min="1285" max="1285" width="23.85546875" style="77" customWidth="1"/>
    <col min="1286" max="1286" width="0" style="77" hidden="1" customWidth="1"/>
    <col min="1287" max="1536" width="9.140625" style="77"/>
    <col min="1537" max="1537" width="0" style="77" hidden="1" customWidth="1"/>
    <col min="1538" max="1538" width="85.7109375" style="77" customWidth="1"/>
    <col min="1539" max="1540" width="0" style="77" hidden="1" customWidth="1"/>
    <col min="1541" max="1541" width="23.85546875" style="77" customWidth="1"/>
    <col min="1542" max="1542" width="0" style="77" hidden="1" customWidth="1"/>
    <col min="1543" max="1792" width="9.140625" style="77"/>
    <col min="1793" max="1793" width="0" style="77" hidden="1" customWidth="1"/>
    <col min="1794" max="1794" width="85.7109375" style="77" customWidth="1"/>
    <col min="1795" max="1796" width="0" style="77" hidden="1" customWidth="1"/>
    <col min="1797" max="1797" width="23.85546875" style="77" customWidth="1"/>
    <col min="1798" max="1798" width="0" style="77" hidden="1" customWidth="1"/>
    <col min="1799" max="2048" width="9.140625" style="77"/>
    <col min="2049" max="2049" width="0" style="77" hidden="1" customWidth="1"/>
    <col min="2050" max="2050" width="85.7109375" style="77" customWidth="1"/>
    <col min="2051" max="2052" width="0" style="77" hidden="1" customWidth="1"/>
    <col min="2053" max="2053" width="23.85546875" style="77" customWidth="1"/>
    <col min="2054" max="2054" width="0" style="77" hidden="1" customWidth="1"/>
    <col min="2055" max="2304" width="9.140625" style="77"/>
    <col min="2305" max="2305" width="0" style="77" hidden="1" customWidth="1"/>
    <col min="2306" max="2306" width="85.7109375" style="77" customWidth="1"/>
    <col min="2307" max="2308" width="0" style="77" hidden="1" customWidth="1"/>
    <col min="2309" max="2309" width="23.85546875" style="77" customWidth="1"/>
    <col min="2310" max="2310" width="0" style="77" hidden="1" customWidth="1"/>
    <col min="2311" max="2560" width="9.140625" style="77"/>
    <col min="2561" max="2561" width="0" style="77" hidden="1" customWidth="1"/>
    <col min="2562" max="2562" width="85.7109375" style="77" customWidth="1"/>
    <col min="2563" max="2564" width="0" style="77" hidden="1" customWidth="1"/>
    <col min="2565" max="2565" width="23.85546875" style="77" customWidth="1"/>
    <col min="2566" max="2566" width="0" style="77" hidden="1" customWidth="1"/>
    <col min="2567" max="2816" width="9.140625" style="77"/>
    <col min="2817" max="2817" width="0" style="77" hidden="1" customWidth="1"/>
    <col min="2818" max="2818" width="85.7109375" style="77" customWidth="1"/>
    <col min="2819" max="2820" width="0" style="77" hidden="1" customWidth="1"/>
    <col min="2821" max="2821" width="23.85546875" style="77" customWidth="1"/>
    <col min="2822" max="2822" width="0" style="77" hidden="1" customWidth="1"/>
    <col min="2823" max="3072" width="9.140625" style="77"/>
    <col min="3073" max="3073" width="0" style="77" hidden="1" customWidth="1"/>
    <col min="3074" max="3074" width="85.7109375" style="77" customWidth="1"/>
    <col min="3075" max="3076" width="0" style="77" hidden="1" customWidth="1"/>
    <col min="3077" max="3077" width="23.85546875" style="77" customWidth="1"/>
    <col min="3078" max="3078" width="0" style="77" hidden="1" customWidth="1"/>
    <col min="3079" max="3328" width="9.140625" style="77"/>
    <col min="3329" max="3329" width="0" style="77" hidden="1" customWidth="1"/>
    <col min="3330" max="3330" width="85.7109375" style="77" customWidth="1"/>
    <col min="3331" max="3332" width="0" style="77" hidden="1" customWidth="1"/>
    <col min="3333" max="3333" width="23.85546875" style="77" customWidth="1"/>
    <col min="3334" max="3334" width="0" style="77" hidden="1" customWidth="1"/>
    <col min="3335" max="3584" width="9.140625" style="77"/>
    <col min="3585" max="3585" width="0" style="77" hidden="1" customWidth="1"/>
    <col min="3586" max="3586" width="85.7109375" style="77" customWidth="1"/>
    <col min="3587" max="3588" width="0" style="77" hidden="1" customWidth="1"/>
    <col min="3589" max="3589" width="23.85546875" style="77" customWidth="1"/>
    <col min="3590" max="3590" width="0" style="77" hidden="1" customWidth="1"/>
    <col min="3591" max="3840" width="9.140625" style="77"/>
    <col min="3841" max="3841" width="0" style="77" hidden="1" customWidth="1"/>
    <col min="3842" max="3842" width="85.7109375" style="77" customWidth="1"/>
    <col min="3843" max="3844" width="0" style="77" hidden="1" customWidth="1"/>
    <col min="3845" max="3845" width="23.85546875" style="77" customWidth="1"/>
    <col min="3846" max="3846" width="0" style="77" hidden="1" customWidth="1"/>
    <col min="3847" max="4096" width="9.140625" style="77"/>
    <col min="4097" max="4097" width="0" style="77" hidden="1" customWidth="1"/>
    <col min="4098" max="4098" width="85.7109375" style="77" customWidth="1"/>
    <col min="4099" max="4100" width="0" style="77" hidden="1" customWidth="1"/>
    <col min="4101" max="4101" width="23.85546875" style="77" customWidth="1"/>
    <col min="4102" max="4102" width="0" style="77" hidden="1" customWidth="1"/>
    <col min="4103" max="4352" width="9.140625" style="77"/>
    <col min="4353" max="4353" width="0" style="77" hidden="1" customWidth="1"/>
    <col min="4354" max="4354" width="85.7109375" style="77" customWidth="1"/>
    <col min="4355" max="4356" width="0" style="77" hidden="1" customWidth="1"/>
    <col min="4357" max="4357" width="23.85546875" style="77" customWidth="1"/>
    <col min="4358" max="4358" width="0" style="77" hidden="1" customWidth="1"/>
    <col min="4359" max="4608" width="9.140625" style="77"/>
    <col min="4609" max="4609" width="0" style="77" hidden="1" customWidth="1"/>
    <col min="4610" max="4610" width="85.7109375" style="77" customWidth="1"/>
    <col min="4611" max="4612" width="0" style="77" hidden="1" customWidth="1"/>
    <col min="4613" max="4613" width="23.85546875" style="77" customWidth="1"/>
    <col min="4614" max="4614" width="0" style="77" hidden="1" customWidth="1"/>
    <col min="4615" max="4864" width="9.140625" style="77"/>
    <col min="4865" max="4865" width="0" style="77" hidden="1" customWidth="1"/>
    <col min="4866" max="4866" width="85.7109375" style="77" customWidth="1"/>
    <col min="4867" max="4868" width="0" style="77" hidden="1" customWidth="1"/>
    <col min="4869" max="4869" width="23.85546875" style="77" customWidth="1"/>
    <col min="4870" max="4870" width="0" style="77" hidden="1" customWidth="1"/>
    <col min="4871" max="5120" width="9.140625" style="77"/>
    <col min="5121" max="5121" width="0" style="77" hidden="1" customWidth="1"/>
    <col min="5122" max="5122" width="85.7109375" style="77" customWidth="1"/>
    <col min="5123" max="5124" width="0" style="77" hidden="1" customWidth="1"/>
    <col min="5125" max="5125" width="23.85546875" style="77" customWidth="1"/>
    <col min="5126" max="5126" width="0" style="77" hidden="1" customWidth="1"/>
    <col min="5127" max="5376" width="9.140625" style="77"/>
    <col min="5377" max="5377" width="0" style="77" hidden="1" customWidth="1"/>
    <col min="5378" max="5378" width="85.7109375" style="77" customWidth="1"/>
    <col min="5379" max="5380" width="0" style="77" hidden="1" customWidth="1"/>
    <col min="5381" max="5381" width="23.85546875" style="77" customWidth="1"/>
    <col min="5382" max="5382" width="0" style="77" hidden="1" customWidth="1"/>
    <col min="5383" max="5632" width="9.140625" style="77"/>
    <col min="5633" max="5633" width="0" style="77" hidden="1" customWidth="1"/>
    <col min="5634" max="5634" width="85.7109375" style="77" customWidth="1"/>
    <col min="5635" max="5636" width="0" style="77" hidden="1" customWidth="1"/>
    <col min="5637" max="5637" width="23.85546875" style="77" customWidth="1"/>
    <col min="5638" max="5638" width="0" style="77" hidden="1" customWidth="1"/>
    <col min="5639" max="5888" width="9.140625" style="77"/>
    <col min="5889" max="5889" width="0" style="77" hidden="1" customWidth="1"/>
    <col min="5890" max="5890" width="85.7109375" style="77" customWidth="1"/>
    <col min="5891" max="5892" width="0" style="77" hidden="1" customWidth="1"/>
    <col min="5893" max="5893" width="23.85546875" style="77" customWidth="1"/>
    <col min="5894" max="5894" width="0" style="77" hidden="1" customWidth="1"/>
    <col min="5895" max="6144" width="9.140625" style="77"/>
    <col min="6145" max="6145" width="0" style="77" hidden="1" customWidth="1"/>
    <col min="6146" max="6146" width="85.7109375" style="77" customWidth="1"/>
    <col min="6147" max="6148" width="0" style="77" hidden="1" customWidth="1"/>
    <col min="6149" max="6149" width="23.85546875" style="77" customWidth="1"/>
    <col min="6150" max="6150" width="0" style="77" hidden="1" customWidth="1"/>
    <col min="6151" max="6400" width="9.140625" style="77"/>
    <col min="6401" max="6401" width="0" style="77" hidden="1" customWidth="1"/>
    <col min="6402" max="6402" width="85.7109375" style="77" customWidth="1"/>
    <col min="6403" max="6404" width="0" style="77" hidden="1" customWidth="1"/>
    <col min="6405" max="6405" width="23.85546875" style="77" customWidth="1"/>
    <col min="6406" max="6406" width="0" style="77" hidden="1" customWidth="1"/>
    <col min="6407" max="6656" width="9.140625" style="77"/>
    <col min="6657" max="6657" width="0" style="77" hidden="1" customWidth="1"/>
    <col min="6658" max="6658" width="85.7109375" style="77" customWidth="1"/>
    <col min="6659" max="6660" width="0" style="77" hidden="1" customWidth="1"/>
    <col min="6661" max="6661" width="23.85546875" style="77" customWidth="1"/>
    <col min="6662" max="6662" width="0" style="77" hidden="1" customWidth="1"/>
    <col min="6663" max="6912" width="9.140625" style="77"/>
    <col min="6913" max="6913" width="0" style="77" hidden="1" customWidth="1"/>
    <col min="6914" max="6914" width="85.7109375" style="77" customWidth="1"/>
    <col min="6915" max="6916" width="0" style="77" hidden="1" customWidth="1"/>
    <col min="6917" max="6917" width="23.85546875" style="77" customWidth="1"/>
    <col min="6918" max="6918" width="0" style="77" hidden="1" customWidth="1"/>
    <col min="6919" max="7168" width="9.140625" style="77"/>
    <col min="7169" max="7169" width="0" style="77" hidden="1" customWidth="1"/>
    <col min="7170" max="7170" width="85.7109375" style="77" customWidth="1"/>
    <col min="7171" max="7172" width="0" style="77" hidden="1" customWidth="1"/>
    <col min="7173" max="7173" width="23.85546875" style="77" customWidth="1"/>
    <col min="7174" max="7174" width="0" style="77" hidden="1" customWidth="1"/>
    <col min="7175" max="7424" width="9.140625" style="77"/>
    <col min="7425" max="7425" width="0" style="77" hidden="1" customWidth="1"/>
    <col min="7426" max="7426" width="85.7109375" style="77" customWidth="1"/>
    <col min="7427" max="7428" width="0" style="77" hidden="1" customWidth="1"/>
    <col min="7429" max="7429" width="23.85546875" style="77" customWidth="1"/>
    <col min="7430" max="7430" width="0" style="77" hidden="1" customWidth="1"/>
    <col min="7431" max="7680" width="9.140625" style="77"/>
    <col min="7681" max="7681" width="0" style="77" hidden="1" customWidth="1"/>
    <col min="7682" max="7682" width="85.7109375" style="77" customWidth="1"/>
    <col min="7683" max="7684" width="0" style="77" hidden="1" customWidth="1"/>
    <col min="7685" max="7685" width="23.85546875" style="77" customWidth="1"/>
    <col min="7686" max="7686" width="0" style="77" hidden="1" customWidth="1"/>
    <col min="7687" max="7936" width="9.140625" style="77"/>
    <col min="7937" max="7937" width="0" style="77" hidden="1" customWidth="1"/>
    <col min="7938" max="7938" width="85.7109375" style="77" customWidth="1"/>
    <col min="7939" max="7940" width="0" style="77" hidden="1" customWidth="1"/>
    <col min="7941" max="7941" width="23.85546875" style="77" customWidth="1"/>
    <col min="7942" max="7942" width="0" style="77" hidden="1" customWidth="1"/>
    <col min="7943" max="8192" width="9.140625" style="77"/>
    <col min="8193" max="8193" width="0" style="77" hidden="1" customWidth="1"/>
    <col min="8194" max="8194" width="85.7109375" style="77" customWidth="1"/>
    <col min="8195" max="8196" width="0" style="77" hidden="1" customWidth="1"/>
    <col min="8197" max="8197" width="23.85546875" style="77" customWidth="1"/>
    <col min="8198" max="8198" width="0" style="77" hidden="1" customWidth="1"/>
    <col min="8199" max="8448" width="9.140625" style="77"/>
    <col min="8449" max="8449" width="0" style="77" hidden="1" customWidth="1"/>
    <col min="8450" max="8450" width="85.7109375" style="77" customWidth="1"/>
    <col min="8451" max="8452" width="0" style="77" hidden="1" customWidth="1"/>
    <col min="8453" max="8453" width="23.85546875" style="77" customWidth="1"/>
    <col min="8454" max="8454" width="0" style="77" hidden="1" customWidth="1"/>
    <col min="8455" max="8704" width="9.140625" style="77"/>
    <col min="8705" max="8705" width="0" style="77" hidden="1" customWidth="1"/>
    <col min="8706" max="8706" width="85.7109375" style="77" customWidth="1"/>
    <col min="8707" max="8708" width="0" style="77" hidden="1" customWidth="1"/>
    <col min="8709" max="8709" width="23.85546875" style="77" customWidth="1"/>
    <col min="8710" max="8710" width="0" style="77" hidden="1" customWidth="1"/>
    <col min="8711" max="8960" width="9.140625" style="77"/>
    <col min="8961" max="8961" width="0" style="77" hidden="1" customWidth="1"/>
    <col min="8962" max="8962" width="85.7109375" style="77" customWidth="1"/>
    <col min="8963" max="8964" width="0" style="77" hidden="1" customWidth="1"/>
    <col min="8965" max="8965" width="23.85546875" style="77" customWidth="1"/>
    <col min="8966" max="8966" width="0" style="77" hidden="1" customWidth="1"/>
    <col min="8967" max="9216" width="9.140625" style="77"/>
    <col min="9217" max="9217" width="0" style="77" hidden="1" customWidth="1"/>
    <col min="9218" max="9218" width="85.7109375" style="77" customWidth="1"/>
    <col min="9219" max="9220" width="0" style="77" hidden="1" customWidth="1"/>
    <col min="9221" max="9221" width="23.85546875" style="77" customWidth="1"/>
    <col min="9222" max="9222" width="0" style="77" hidden="1" customWidth="1"/>
    <col min="9223" max="9472" width="9.140625" style="77"/>
    <col min="9473" max="9473" width="0" style="77" hidden="1" customWidth="1"/>
    <col min="9474" max="9474" width="85.7109375" style="77" customWidth="1"/>
    <col min="9475" max="9476" width="0" style="77" hidden="1" customWidth="1"/>
    <col min="9477" max="9477" width="23.85546875" style="77" customWidth="1"/>
    <col min="9478" max="9478" width="0" style="77" hidden="1" customWidth="1"/>
    <col min="9479" max="9728" width="9.140625" style="77"/>
    <col min="9729" max="9729" width="0" style="77" hidden="1" customWidth="1"/>
    <col min="9730" max="9730" width="85.7109375" style="77" customWidth="1"/>
    <col min="9731" max="9732" width="0" style="77" hidden="1" customWidth="1"/>
    <col min="9733" max="9733" width="23.85546875" style="77" customWidth="1"/>
    <col min="9734" max="9734" width="0" style="77" hidden="1" customWidth="1"/>
    <col min="9735" max="9984" width="9.140625" style="77"/>
    <col min="9985" max="9985" width="0" style="77" hidden="1" customWidth="1"/>
    <col min="9986" max="9986" width="85.7109375" style="77" customWidth="1"/>
    <col min="9987" max="9988" width="0" style="77" hidden="1" customWidth="1"/>
    <col min="9989" max="9989" width="23.85546875" style="77" customWidth="1"/>
    <col min="9990" max="9990" width="0" style="77" hidden="1" customWidth="1"/>
    <col min="9991" max="10240" width="9.140625" style="77"/>
    <col min="10241" max="10241" width="0" style="77" hidden="1" customWidth="1"/>
    <col min="10242" max="10242" width="85.7109375" style="77" customWidth="1"/>
    <col min="10243" max="10244" width="0" style="77" hidden="1" customWidth="1"/>
    <col min="10245" max="10245" width="23.85546875" style="77" customWidth="1"/>
    <col min="10246" max="10246" width="0" style="77" hidden="1" customWidth="1"/>
    <col min="10247" max="10496" width="9.140625" style="77"/>
    <col min="10497" max="10497" width="0" style="77" hidden="1" customWidth="1"/>
    <col min="10498" max="10498" width="85.7109375" style="77" customWidth="1"/>
    <col min="10499" max="10500" width="0" style="77" hidden="1" customWidth="1"/>
    <col min="10501" max="10501" width="23.85546875" style="77" customWidth="1"/>
    <col min="10502" max="10502" width="0" style="77" hidden="1" customWidth="1"/>
    <col min="10503" max="10752" width="9.140625" style="77"/>
    <col min="10753" max="10753" width="0" style="77" hidden="1" customWidth="1"/>
    <col min="10754" max="10754" width="85.7109375" style="77" customWidth="1"/>
    <col min="10755" max="10756" width="0" style="77" hidden="1" customWidth="1"/>
    <col min="10757" max="10757" width="23.85546875" style="77" customWidth="1"/>
    <col min="10758" max="10758" width="0" style="77" hidden="1" customWidth="1"/>
    <col min="10759" max="11008" width="9.140625" style="77"/>
    <col min="11009" max="11009" width="0" style="77" hidden="1" customWidth="1"/>
    <col min="11010" max="11010" width="85.7109375" style="77" customWidth="1"/>
    <col min="11011" max="11012" width="0" style="77" hidden="1" customWidth="1"/>
    <col min="11013" max="11013" width="23.85546875" style="77" customWidth="1"/>
    <col min="11014" max="11014" width="0" style="77" hidden="1" customWidth="1"/>
    <col min="11015" max="11264" width="9.140625" style="77"/>
    <col min="11265" max="11265" width="0" style="77" hidden="1" customWidth="1"/>
    <col min="11266" max="11266" width="85.7109375" style="77" customWidth="1"/>
    <col min="11267" max="11268" width="0" style="77" hidden="1" customWidth="1"/>
    <col min="11269" max="11269" width="23.85546875" style="77" customWidth="1"/>
    <col min="11270" max="11270" width="0" style="77" hidden="1" customWidth="1"/>
    <col min="11271" max="11520" width="9.140625" style="77"/>
    <col min="11521" max="11521" width="0" style="77" hidden="1" customWidth="1"/>
    <col min="11522" max="11522" width="85.7109375" style="77" customWidth="1"/>
    <col min="11523" max="11524" width="0" style="77" hidden="1" customWidth="1"/>
    <col min="11525" max="11525" width="23.85546875" style="77" customWidth="1"/>
    <col min="11526" max="11526" width="0" style="77" hidden="1" customWidth="1"/>
    <col min="11527" max="11776" width="9.140625" style="77"/>
    <col min="11777" max="11777" width="0" style="77" hidden="1" customWidth="1"/>
    <col min="11778" max="11778" width="85.7109375" style="77" customWidth="1"/>
    <col min="11779" max="11780" width="0" style="77" hidden="1" customWidth="1"/>
    <col min="11781" max="11781" width="23.85546875" style="77" customWidth="1"/>
    <col min="11782" max="11782" width="0" style="77" hidden="1" customWidth="1"/>
    <col min="11783" max="12032" width="9.140625" style="77"/>
    <col min="12033" max="12033" width="0" style="77" hidden="1" customWidth="1"/>
    <col min="12034" max="12034" width="85.7109375" style="77" customWidth="1"/>
    <col min="12035" max="12036" width="0" style="77" hidden="1" customWidth="1"/>
    <col min="12037" max="12037" width="23.85546875" style="77" customWidth="1"/>
    <col min="12038" max="12038" width="0" style="77" hidden="1" customWidth="1"/>
    <col min="12039" max="12288" width="9.140625" style="77"/>
    <col min="12289" max="12289" width="0" style="77" hidden="1" customWidth="1"/>
    <col min="12290" max="12290" width="85.7109375" style="77" customWidth="1"/>
    <col min="12291" max="12292" width="0" style="77" hidden="1" customWidth="1"/>
    <col min="12293" max="12293" width="23.85546875" style="77" customWidth="1"/>
    <col min="12294" max="12294" width="0" style="77" hidden="1" customWidth="1"/>
    <col min="12295" max="12544" width="9.140625" style="77"/>
    <col min="12545" max="12545" width="0" style="77" hidden="1" customWidth="1"/>
    <col min="12546" max="12546" width="85.7109375" style="77" customWidth="1"/>
    <col min="12547" max="12548" width="0" style="77" hidden="1" customWidth="1"/>
    <col min="12549" max="12549" width="23.85546875" style="77" customWidth="1"/>
    <col min="12550" max="12550" width="0" style="77" hidden="1" customWidth="1"/>
    <col min="12551" max="12800" width="9.140625" style="77"/>
    <col min="12801" max="12801" width="0" style="77" hidden="1" customWidth="1"/>
    <col min="12802" max="12802" width="85.7109375" style="77" customWidth="1"/>
    <col min="12803" max="12804" width="0" style="77" hidden="1" customWidth="1"/>
    <col min="12805" max="12805" width="23.85546875" style="77" customWidth="1"/>
    <col min="12806" max="12806" width="0" style="77" hidden="1" customWidth="1"/>
    <col min="12807" max="13056" width="9.140625" style="77"/>
    <col min="13057" max="13057" width="0" style="77" hidden="1" customWidth="1"/>
    <col min="13058" max="13058" width="85.7109375" style="77" customWidth="1"/>
    <col min="13059" max="13060" width="0" style="77" hidden="1" customWidth="1"/>
    <col min="13061" max="13061" width="23.85546875" style="77" customWidth="1"/>
    <col min="13062" max="13062" width="0" style="77" hidden="1" customWidth="1"/>
    <col min="13063" max="13312" width="9.140625" style="77"/>
    <col min="13313" max="13313" width="0" style="77" hidden="1" customWidth="1"/>
    <col min="13314" max="13314" width="85.7109375" style="77" customWidth="1"/>
    <col min="13315" max="13316" width="0" style="77" hidden="1" customWidth="1"/>
    <col min="13317" max="13317" width="23.85546875" style="77" customWidth="1"/>
    <col min="13318" max="13318" width="0" style="77" hidden="1" customWidth="1"/>
    <col min="13319" max="13568" width="9.140625" style="77"/>
    <col min="13569" max="13569" width="0" style="77" hidden="1" customWidth="1"/>
    <col min="13570" max="13570" width="85.7109375" style="77" customWidth="1"/>
    <col min="13571" max="13572" width="0" style="77" hidden="1" customWidth="1"/>
    <col min="13573" max="13573" width="23.85546875" style="77" customWidth="1"/>
    <col min="13574" max="13574" width="0" style="77" hidden="1" customWidth="1"/>
    <col min="13575" max="13824" width="9.140625" style="77"/>
    <col min="13825" max="13825" width="0" style="77" hidden="1" customWidth="1"/>
    <col min="13826" max="13826" width="85.7109375" style="77" customWidth="1"/>
    <col min="13827" max="13828" width="0" style="77" hidden="1" customWidth="1"/>
    <col min="13829" max="13829" width="23.85546875" style="77" customWidth="1"/>
    <col min="13830" max="13830" width="0" style="77" hidden="1" customWidth="1"/>
    <col min="13831" max="14080" width="9.140625" style="77"/>
    <col min="14081" max="14081" width="0" style="77" hidden="1" customWidth="1"/>
    <col min="14082" max="14082" width="85.7109375" style="77" customWidth="1"/>
    <col min="14083" max="14084" width="0" style="77" hidden="1" customWidth="1"/>
    <col min="14085" max="14085" width="23.85546875" style="77" customWidth="1"/>
    <col min="14086" max="14086" width="0" style="77" hidden="1" customWidth="1"/>
    <col min="14087" max="14336" width="9.140625" style="77"/>
    <col min="14337" max="14337" width="0" style="77" hidden="1" customWidth="1"/>
    <col min="14338" max="14338" width="85.7109375" style="77" customWidth="1"/>
    <col min="14339" max="14340" width="0" style="77" hidden="1" customWidth="1"/>
    <col min="14341" max="14341" width="23.85546875" style="77" customWidth="1"/>
    <col min="14342" max="14342" width="0" style="77" hidden="1" customWidth="1"/>
    <col min="14343" max="14592" width="9.140625" style="77"/>
    <col min="14593" max="14593" width="0" style="77" hidden="1" customWidth="1"/>
    <col min="14594" max="14594" width="85.7109375" style="77" customWidth="1"/>
    <col min="14595" max="14596" width="0" style="77" hidden="1" customWidth="1"/>
    <col min="14597" max="14597" width="23.85546875" style="77" customWidth="1"/>
    <col min="14598" max="14598" width="0" style="77" hidden="1" customWidth="1"/>
    <col min="14599" max="14848" width="9.140625" style="77"/>
    <col min="14849" max="14849" width="0" style="77" hidden="1" customWidth="1"/>
    <col min="14850" max="14850" width="85.7109375" style="77" customWidth="1"/>
    <col min="14851" max="14852" width="0" style="77" hidden="1" customWidth="1"/>
    <col min="14853" max="14853" width="23.85546875" style="77" customWidth="1"/>
    <col min="14854" max="14854" width="0" style="77" hidden="1" customWidth="1"/>
    <col min="14855" max="15104" width="9.140625" style="77"/>
    <col min="15105" max="15105" width="0" style="77" hidden="1" customWidth="1"/>
    <col min="15106" max="15106" width="85.7109375" style="77" customWidth="1"/>
    <col min="15107" max="15108" width="0" style="77" hidden="1" customWidth="1"/>
    <col min="15109" max="15109" width="23.85546875" style="77" customWidth="1"/>
    <col min="15110" max="15110" width="0" style="77" hidden="1" customWidth="1"/>
    <col min="15111" max="15360" width="9.140625" style="77"/>
    <col min="15361" max="15361" width="0" style="77" hidden="1" customWidth="1"/>
    <col min="15362" max="15362" width="85.7109375" style="77" customWidth="1"/>
    <col min="15363" max="15364" width="0" style="77" hidden="1" customWidth="1"/>
    <col min="15365" max="15365" width="23.85546875" style="77" customWidth="1"/>
    <col min="15366" max="15366" width="0" style="77" hidden="1" customWidth="1"/>
    <col min="15367" max="15616" width="9.140625" style="77"/>
    <col min="15617" max="15617" width="0" style="77" hidden="1" customWidth="1"/>
    <col min="15618" max="15618" width="85.7109375" style="77" customWidth="1"/>
    <col min="15619" max="15620" width="0" style="77" hidden="1" customWidth="1"/>
    <col min="15621" max="15621" width="23.85546875" style="77" customWidth="1"/>
    <col min="15622" max="15622" width="0" style="77" hidden="1" customWidth="1"/>
    <col min="15623" max="15872" width="9.140625" style="77"/>
    <col min="15873" max="15873" width="0" style="77" hidden="1" customWidth="1"/>
    <col min="15874" max="15874" width="85.7109375" style="77" customWidth="1"/>
    <col min="15875" max="15876" width="0" style="77" hidden="1" customWidth="1"/>
    <col min="15877" max="15877" width="23.85546875" style="77" customWidth="1"/>
    <col min="15878" max="15878" width="0" style="77" hidden="1" customWidth="1"/>
    <col min="15879" max="16128" width="9.140625" style="77"/>
    <col min="16129" max="16129" width="0" style="77" hidden="1" customWidth="1"/>
    <col min="16130" max="16130" width="85.7109375" style="77" customWidth="1"/>
    <col min="16131" max="16132" width="0" style="77" hidden="1" customWidth="1"/>
    <col min="16133" max="16133" width="23.85546875" style="77" customWidth="1"/>
    <col min="16134" max="16134" width="0" style="77" hidden="1" customWidth="1"/>
    <col min="16135" max="16384" width="9.140625" style="77"/>
  </cols>
  <sheetData>
    <row r="1" spans="2:6" s="1" customFormat="1">
      <c r="B1" s="1" t="s">
        <v>223</v>
      </c>
    </row>
    <row r="2" spans="2:6" s="1" customFormat="1">
      <c r="B2" s="1" t="s">
        <v>224</v>
      </c>
    </row>
    <row r="3" spans="2:6" s="1" customFormat="1">
      <c r="C3" s="3"/>
      <c r="D3" s="2"/>
    </row>
    <row r="4" spans="2:6" s="1" customFormat="1" ht="26.25">
      <c r="B4" s="251" t="s">
        <v>225</v>
      </c>
      <c r="C4" s="251"/>
      <c r="D4" s="251"/>
      <c r="E4" s="251"/>
    </row>
    <row r="5" spans="2:6" s="1" customFormat="1">
      <c r="C5" s="4"/>
      <c r="D5" s="4"/>
      <c r="E5" s="15" t="s">
        <v>2</v>
      </c>
    </row>
    <row r="6" spans="2:6" s="1" customFormat="1" ht="26.25">
      <c r="B6" s="16" t="s">
        <v>23</v>
      </c>
      <c r="C6" s="252" t="s">
        <v>3</v>
      </c>
      <c r="D6" s="253"/>
      <c r="E6" s="16" t="s">
        <v>1</v>
      </c>
    </row>
    <row r="7" spans="2:6" s="1" customFormat="1" ht="26.25">
      <c r="B7" s="17" t="s">
        <v>6</v>
      </c>
      <c r="C7" s="13" t="s">
        <v>4</v>
      </c>
      <c r="D7" s="69" t="s">
        <v>5</v>
      </c>
      <c r="E7" s="17"/>
    </row>
    <row r="8" spans="2:6" s="1" customFormat="1" ht="26.25">
      <c r="B8" s="32" t="s">
        <v>26</v>
      </c>
      <c r="C8" s="33"/>
      <c r="D8" s="34"/>
      <c r="E8" s="35">
        <v>298483800</v>
      </c>
      <c r="F8" s="1" t="s">
        <v>22</v>
      </c>
    </row>
    <row r="9" spans="2:6" s="1" customFormat="1" ht="3" customHeight="1">
      <c r="B9" s="18"/>
      <c r="C9" s="10"/>
      <c r="D9" s="11"/>
      <c r="E9" s="19"/>
    </row>
    <row r="10" spans="2:6" s="1" customFormat="1">
      <c r="B10" s="70" t="s">
        <v>97</v>
      </c>
      <c r="C10" s="29"/>
      <c r="D10" s="30"/>
      <c r="E10" s="31">
        <v>298483800</v>
      </c>
      <c r="F10" s="1" t="s">
        <v>18</v>
      </c>
    </row>
    <row r="11" spans="2:6" s="1" customFormat="1">
      <c r="B11" s="71" t="s">
        <v>27</v>
      </c>
      <c r="C11" s="25"/>
      <c r="D11" s="26"/>
      <c r="E11" s="27">
        <v>65649400</v>
      </c>
      <c r="F11" s="1" t="s">
        <v>17</v>
      </c>
    </row>
    <row r="12" spans="2:6" s="1" customFormat="1" outlineLevel="1">
      <c r="B12" s="72" t="s">
        <v>226</v>
      </c>
      <c r="C12" s="25"/>
      <c r="D12" s="26"/>
      <c r="E12" s="27">
        <v>2500000</v>
      </c>
      <c r="F12" s="1" t="s">
        <v>16</v>
      </c>
    </row>
    <row r="13" spans="2:6" s="1" customFormat="1" outlineLevel="2">
      <c r="B13" s="73" t="s">
        <v>107</v>
      </c>
      <c r="C13" s="5"/>
      <c r="D13" s="6"/>
      <c r="E13" s="21">
        <v>2500000</v>
      </c>
      <c r="F13" s="1" t="s">
        <v>15</v>
      </c>
    </row>
    <row r="14" spans="2:6" s="1" customFormat="1" outlineLevel="3">
      <c r="B14" s="74" t="s">
        <v>98</v>
      </c>
      <c r="C14" s="5"/>
      <c r="D14" s="6"/>
      <c r="E14" s="21">
        <v>2500000</v>
      </c>
      <c r="F14" s="1" t="s">
        <v>14</v>
      </c>
    </row>
    <row r="15" spans="2:6" s="1" customFormat="1" outlineLevel="4">
      <c r="B15" s="75" t="s">
        <v>108</v>
      </c>
      <c r="C15" s="5">
        <v>0</v>
      </c>
      <c r="D15" s="6"/>
      <c r="E15" s="21">
        <v>5000</v>
      </c>
      <c r="F15" s="1" t="s">
        <v>13</v>
      </c>
    </row>
    <row r="16" spans="2:6" s="1" customFormat="1" outlineLevel="4">
      <c r="B16" s="75" t="s">
        <v>109</v>
      </c>
      <c r="C16" s="5">
        <v>0</v>
      </c>
      <c r="D16" s="6"/>
      <c r="E16" s="21">
        <v>60000</v>
      </c>
      <c r="F16" s="1" t="s">
        <v>13</v>
      </c>
    </row>
    <row r="17" spans="2:6" s="1" customFormat="1" outlineLevel="4">
      <c r="B17" s="75" t="s">
        <v>110</v>
      </c>
      <c r="C17" s="5">
        <v>0</v>
      </c>
      <c r="D17" s="6"/>
      <c r="E17" s="21">
        <v>1444400</v>
      </c>
      <c r="F17" s="1" t="s">
        <v>13</v>
      </c>
    </row>
    <row r="18" spans="2:6" s="1" customFormat="1" outlineLevel="4">
      <c r="B18" s="75" t="s">
        <v>111</v>
      </c>
      <c r="C18" s="5">
        <v>0</v>
      </c>
      <c r="D18" s="6"/>
      <c r="E18" s="21">
        <v>135000</v>
      </c>
      <c r="F18" s="1" t="s">
        <v>13</v>
      </c>
    </row>
    <row r="19" spans="2:6" s="1" customFormat="1" outlineLevel="4">
      <c r="B19" s="75" t="s">
        <v>112</v>
      </c>
      <c r="C19" s="5">
        <v>0</v>
      </c>
      <c r="D19" s="6"/>
      <c r="E19" s="21">
        <v>162000</v>
      </c>
      <c r="F19" s="1" t="s">
        <v>13</v>
      </c>
    </row>
    <row r="20" spans="2:6" s="1" customFormat="1" outlineLevel="4">
      <c r="B20" s="75" t="s">
        <v>113</v>
      </c>
      <c r="C20" s="5"/>
      <c r="D20" s="6"/>
      <c r="E20" s="21">
        <v>348000</v>
      </c>
      <c r="F20" s="1" t="s">
        <v>13</v>
      </c>
    </row>
    <row r="21" spans="2:6" s="1" customFormat="1" outlineLevel="4">
      <c r="B21" s="76" t="s">
        <v>114</v>
      </c>
      <c r="C21" s="5">
        <v>0</v>
      </c>
      <c r="D21" s="6"/>
      <c r="E21" s="21">
        <v>348000</v>
      </c>
      <c r="F21" s="1" t="s">
        <v>12</v>
      </c>
    </row>
    <row r="22" spans="2:6" s="1" customFormat="1" outlineLevel="4">
      <c r="B22" s="75" t="s">
        <v>115</v>
      </c>
      <c r="C22" s="5"/>
      <c r="D22" s="6"/>
      <c r="E22" s="21">
        <v>240000</v>
      </c>
      <c r="F22" s="1" t="s">
        <v>13</v>
      </c>
    </row>
    <row r="23" spans="2:6" s="1" customFormat="1" outlineLevel="4">
      <c r="B23" s="76" t="s">
        <v>227</v>
      </c>
      <c r="C23" s="5">
        <v>0</v>
      </c>
      <c r="D23" s="6" t="s">
        <v>228</v>
      </c>
      <c r="E23" s="21">
        <v>240000</v>
      </c>
      <c r="F23" s="1" t="s">
        <v>12</v>
      </c>
    </row>
    <row r="24" spans="2:6" s="1" customFormat="1" outlineLevel="4">
      <c r="B24" s="75" t="s">
        <v>116</v>
      </c>
      <c r="C24" s="5"/>
      <c r="D24" s="6"/>
      <c r="E24" s="21">
        <v>105600</v>
      </c>
      <c r="F24" s="1" t="s">
        <v>13</v>
      </c>
    </row>
    <row r="25" spans="2:6" s="1" customFormat="1" outlineLevel="4">
      <c r="B25" s="76" t="s">
        <v>117</v>
      </c>
      <c r="C25" s="5">
        <v>0</v>
      </c>
      <c r="D25" s="6"/>
      <c r="E25" s="21">
        <v>48000</v>
      </c>
      <c r="F25" s="1" t="s">
        <v>12</v>
      </c>
    </row>
    <row r="26" spans="2:6" s="1" customFormat="1" outlineLevel="4">
      <c r="B26" s="76" t="s">
        <v>118</v>
      </c>
      <c r="C26" s="5">
        <v>0</v>
      </c>
      <c r="D26" s="6"/>
      <c r="E26" s="21">
        <v>57600</v>
      </c>
      <c r="F26" s="1" t="s">
        <v>12</v>
      </c>
    </row>
    <row r="27" spans="2:6" s="1" customFormat="1" outlineLevel="1">
      <c r="B27" s="72" t="s">
        <v>229</v>
      </c>
      <c r="C27" s="25"/>
      <c r="D27" s="26"/>
      <c r="E27" s="27">
        <v>4044000</v>
      </c>
      <c r="F27" s="1" t="s">
        <v>16</v>
      </c>
    </row>
    <row r="28" spans="2:6" s="1" customFormat="1" outlineLevel="2">
      <c r="B28" s="73" t="s">
        <v>119</v>
      </c>
      <c r="C28" s="5"/>
      <c r="D28" s="6"/>
      <c r="E28" s="21">
        <v>1490000</v>
      </c>
      <c r="F28" s="1" t="s">
        <v>15</v>
      </c>
    </row>
    <row r="29" spans="2:6" s="1" customFormat="1" outlineLevel="3">
      <c r="B29" s="74" t="s">
        <v>98</v>
      </c>
      <c r="C29" s="5"/>
      <c r="D29" s="6"/>
      <c r="E29" s="21">
        <v>767800</v>
      </c>
      <c r="F29" s="1" t="s">
        <v>14</v>
      </c>
    </row>
    <row r="30" spans="2:6" s="1" customFormat="1" outlineLevel="4">
      <c r="B30" s="75" t="s">
        <v>109</v>
      </c>
      <c r="C30" s="5">
        <v>0</v>
      </c>
      <c r="D30" s="6"/>
      <c r="E30" s="21">
        <v>14100</v>
      </c>
      <c r="F30" s="1" t="s">
        <v>13</v>
      </c>
    </row>
    <row r="31" spans="2:6" s="1" customFormat="1" outlineLevel="4">
      <c r="B31" s="75" t="s">
        <v>111</v>
      </c>
      <c r="C31" s="5">
        <v>0</v>
      </c>
      <c r="D31" s="6"/>
      <c r="E31" s="21">
        <v>185700</v>
      </c>
      <c r="F31" s="1" t="s">
        <v>13</v>
      </c>
    </row>
    <row r="32" spans="2:6" s="1" customFormat="1" outlineLevel="4">
      <c r="B32" s="75" t="s">
        <v>112</v>
      </c>
      <c r="C32" s="5">
        <v>0</v>
      </c>
      <c r="D32" s="6"/>
      <c r="E32" s="21">
        <v>2400</v>
      </c>
      <c r="F32" s="1" t="s">
        <v>13</v>
      </c>
    </row>
    <row r="33" spans="2:6" s="1" customFormat="1" outlineLevel="4">
      <c r="B33" s="75" t="s">
        <v>113</v>
      </c>
      <c r="C33" s="5"/>
      <c r="D33" s="6"/>
      <c r="E33" s="21">
        <v>31600</v>
      </c>
      <c r="F33" s="1" t="s">
        <v>13</v>
      </c>
    </row>
    <row r="34" spans="2:6" s="1" customFormat="1" outlineLevel="4">
      <c r="B34" s="76" t="s">
        <v>114</v>
      </c>
      <c r="C34" s="5">
        <v>0</v>
      </c>
      <c r="D34" s="6"/>
      <c r="E34" s="21">
        <v>31600</v>
      </c>
      <c r="F34" s="1" t="s">
        <v>12</v>
      </c>
    </row>
    <row r="35" spans="2:6" s="1" customFormat="1" outlineLevel="4">
      <c r="B35" s="75" t="s">
        <v>115</v>
      </c>
      <c r="C35" s="5"/>
      <c r="D35" s="6"/>
      <c r="E35" s="21">
        <v>90000</v>
      </c>
      <c r="F35" s="1" t="s">
        <v>13</v>
      </c>
    </row>
    <row r="36" spans="2:6" s="1" customFormat="1" outlineLevel="4">
      <c r="B36" s="76" t="s">
        <v>120</v>
      </c>
      <c r="C36" s="5">
        <v>0</v>
      </c>
      <c r="D36" s="6"/>
      <c r="E36" s="21">
        <v>40000</v>
      </c>
      <c r="F36" s="1" t="s">
        <v>12</v>
      </c>
    </row>
    <row r="37" spans="2:6" s="1" customFormat="1" outlineLevel="4">
      <c r="B37" s="76" t="s">
        <v>121</v>
      </c>
      <c r="C37" s="5">
        <v>0</v>
      </c>
      <c r="D37" s="6" t="s">
        <v>230</v>
      </c>
      <c r="E37" s="21">
        <v>50000</v>
      </c>
      <c r="F37" s="1" t="s">
        <v>12</v>
      </c>
    </row>
    <row r="38" spans="2:6" s="1" customFormat="1" outlineLevel="4">
      <c r="B38" s="75" t="s">
        <v>116</v>
      </c>
      <c r="C38" s="5"/>
      <c r="D38" s="6"/>
      <c r="E38" s="21">
        <v>444000</v>
      </c>
      <c r="F38" s="1" t="s">
        <v>13</v>
      </c>
    </row>
    <row r="39" spans="2:6" s="1" customFormat="1" outlineLevel="4">
      <c r="B39" s="76" t="s">
        <v>117</v>
      </c>
      <c r="C39" s="5">
        <v>0</v>
      </c>
      <c r="D39" s="6"/>
      <c r="E39" s="21">
        <v>180000</v>
      </c>
      <c r="F39" s="1" t="s">
        <v>12</v>
      </c>
    </row>
    <row r="40" spans="2:6" s="1" customFormat="1" outlineLevel="4">
      <c r="B40" s="76" t="s">
        <v>118</v>
      </c>
      <c r="C40" s="5">
        <v>0</v>
      </c>
      <c r="D40" s="6"/>
      <c r="E40" s="21">
        <v>264000</v>
      </c>
      <c r="F40" s="1" t="s">
        <v>12</v>
      </c>
    </row>
    <row r="41" spans="2:6" s="1" customFormat="1" outlineLevel="3">
      <c r="B41" s="74" t="s">
        <v>99</v>
      </c>
      <c r="C41" s="5"/>
      <c r="D41" s="6"/>
      <c r="E41" s="21">
        <v>722200</v>
      </c>
      <c r="F41" s="1" t="s">
        <v>14</v>
      </c>
    </row>
    <row r="42" spans="2:6" s="1" customFormat="1" outlineLevel="4">
      <c r="B42" s="75" t="s">
        <v>122</v>
      </c>
      <c r="C42" s="5">
        <v>0</v>
      </c>
      <c r="D42" s="6"/>
      <c r="E42" s="21">
        <v>722200</v>
      </c>
      <c r="F42" s="1" t="s">
        <v>13</v>
      </c>
    </row>
    <row r="43" spans="2:6" s="1" customFormat="1" outlineLevel="2">
      <c r="B43" s="73" t="s">
        <v>123</v>
      </c>
      <c r="C43" s="5"/>
      <c r="D43" s="6"/>
      <c r="E43" s="21">
        <v>2554000</v>
      </c>
      <c r="F43" s="1" t="s">
        <v>15</v>
      </c>
    </row>
    <row r="44" spans="2:6" s="1" customFormat="1" outlineLevel="3">
      <c r="B44" s="74" t="s">
        <v>98</v>
      </c>
      <c r="C44" s="5"/>
      <c r="D44" s="6"/>
      <c r="E44" s="21">
        <v>2554000</v>
      </c>
      <c r="F44" s="1" t="s">
        <v>14</v>
      </c>
    </row>
    <row r="45" spans="2:6" s="1" customFormat="1" outlineLevel="4">
      <c r="B45" s="75" t="s">
        <v>110</v>
      </c>
      <c r="C45" s="5">
        <v>0</v>
      </c>
      <c r="D45" s="6"/>
      <c r="E45" s="21">
        <v>2213500</v>
      </c>
      <c r="F45" s="1" t="s">
        <v>13</v>
      </c>
    </row>
    <row r="46" spans="2:6" s="1" customFormat="1" outlineLevel="4">
      <c r="B46" s="75" t="s">
        <v>112</v>
      </c>
      <c r="C46" s="5">
        <v>0</v>
      </c>
      <c r="D46" s="6"/>
      <c r="E46" s="21">
        <v>80400</v>
      </c>
      <c r="F46" s="1" t="s">
        <v>13</v>
      </c>
    </row>
    <row r="47" spans="2:6" s="1" customFormat="1" outlineLevel="4">
      <c r="B47" s="75" t="s">
        <v>113</v>
      </c>
      <c r="C47" s="5"/>
      <c r="D47" s="6"/>
      <c r="E47" s="21">
        <v>252600</v>
      </c>
      <c r="F47" s="1" t="s">
        <v>13</v>
      </c>
    </row>
    <row r="48" spans="2:6" s="1" customFormat="1" outlineLevel="4">
      <c r="B48" s="76" t="s">
        <v>114</v>
      </c>
      <c r="C48" s="5">
        <v>0</v>
      </c>
      <c r="D48" s="6"/>
      <c r="E48" s="21">
        <v>252600</v>
      </c>
      <c r="F48" s="1" t="s">
        <v>12</v>
      </c>
    </row>
    <row r="49" spans="2:6" s="1" customFormat="1" outlineLevel="4">
      <c r="B49" s="75" t="s">
        <v>116</v>
      </c>
      <c r="C49" s="5"/>
      <c r="D49" s="6"/>
      <c r="E49" s="21">
        <v>7500</v>
      </c>
      <c r="F49" s="1" t="s">
        <v>13</v>
      </c>
    </row>
    <row r="50" spans="2:6" s="1" customFormat="1" outlineLevel="4">
      <c r="B50" s="76" t="s">
        <v>117</v>
      </c>
      <c r="C50" s="5">
        <v>0</v>
      </c>
      <c r="D50" s="6"/>
      <c r="E50" s="21">
        <v>7500</v>
      </c>
      <c r="F50" s="1" t="s">
        <v>12</v>
      </c>
    </row>
    <row r="51" spans="2:6" s="1" customFormat="1" outlineLevel="1">
      <c r="B51" s="72" t="s">
        <v>231</v>
      </c>
      <c r="C51" s="25"/>
      <c r="D51" s="26"/>
      <c r="E51" s="27">
        <v>28330500</v>
      </c>
      <c r="F51" s="1" t="s">
        <v>16</v>
      </c>
    </row>
    <row r="52" spans="2:6" s="1" customFormat="1" outlineLevel="2">
      <c r="B52" s="73" t="s">
        <v>124</v>
      </c>
      <c r="C52" s="5"/>
      <c r="D52" s="6"/>
      <c r="E52" s="21">
        <v>19000000</v>
      </c>
      <c r="F52" s="1" t="s">
        <v>15</v>
      </c>
    </row>
    <row r="53" spans="2:6" s="1" customFormat="1" outlineLevel="3">
      <c r="B53" s="74" t="s">
        <v>98</v>
      </c>
      <c r="C53" s="5"/>
      <c r="D53" s="6"/>
      <c r="E53" s="21">
        <v>19000000</v>
      </c>
      <c r="F53" s="1" t="s">
        <v>14</v>
      </c>
    </row>
    <row r="54" spans="2:6" s="1" customFormat="1" outlineLevel="4">
      <c r="B54" s="75" t="s">
        <v>109</v>
      </c>
      <c r="C54" s="5">
        <v>0</v>
      </c>
      <c r="D54" s="6"/>
      <c r="E54" s="21">
        <v>60200</v>
      </c>
      <c r="F54" s="1" t="s">
        <v>13</v>
      </c>
    </row>
    <row r="55" spans="2:6" s="1" customFormat="1" outlineLevel="4">
      <c r="B55" s="75" t="s">
        <v>112</v>
      </c>
      <c r="C55" s="5">
        <v>0</v>
      </c>
      <c r="D55" s="6"/>
      <c r="E55" s="21">
        <v>152800</v>
      </c>
      <c r="F55" s="1" t="s">
        <v>13</v>
      </c>
    </row>
    <row r="56" spans="2:6" s="1" customFormat="1" outlineLevel="4">
      <c r="B56" s="75" t="s">
        <v>113</v>
      </c>
      <c r="C56" s="5"/>
      <c r="D56" s="6"/>
      <c r="E56" s="21">
        <v>1141000</v>
      </c>
      <c r="F56" s="1" t="s">
        <v>13</v>
      </c>
    </row>
    <row r="57" spans="2:6" s="1" customFormat="1" outlineLevel="4">
      <c r="B57" s="76" t="s">
        <v>114</v>
      </c>
      <c r="C57" s="5">
        <v>0</v>
      </c>
      <c r="D57" s="6"/>
      <c r="E57" s="21">
        <v>1141000</v>
      </c>
      <c r="F57" s="1" t="s">
        <v>12</v>
      </c>
    </row>
    <row r="58" spans="2:6" s="1" customFormat="1" outlineLevel="4">
      <c r="B58" s="75" t="s">
        <v>115</v>
      </c>
      <c r="C58" s="5"/>
      <c r="D58" s="6"/>
      <c r="E58" s="21">
        <v>16908000</v>
      </c>
      <c r="F58" s="1" t="s">
        <v>13</v>
      </c>
    </row>
    <row r="59" spans="2:6" s="1" customFormat="1" outlineLevel="4">
      <c r="B59" s="76" t="s">
        <v>125</v>
      </c>
      <c r="C59" s="5">
        <v>0</v>
      </c>
      <c r="D59" s="6"/>
      <c r="E59" s="21">
        <v>3000000</v>
      </c>
      <c r="F59" s="1" t="s">
        <v>12</v>
      </c>
    </row>
    <row r="60" spans="2:6" s="1" customFormat="1" outlineLevel="4">
      <c r="B60" s="76" t="s">
        <v>126</v>
      </c>
      <c r="C60" s="5">
        <v>0</v>
      </c>
      <c r="D60" s="6"/>
      <c r="E60" s="21">
        <v>3000000</v>
      </c>
      <c r="F60" s="1" t="s">
        <v>12</v>
      </c>
    </row>
    <row r="61" spans="2:6" s="1" customFormat="1" outlineLevel="4">
      <c r="B61" s="76" t="s">
        <v>127</v>
      </c>
      <c r="C61" s="5">
        <v>0</v>
      </c>
      <c r="D61" s="6"/>
      <c r="E61" s="21">
        <v>138000</v>
      </c>
      <c r="F61" s="1" t="s">
        <v>12</v>
      </c>
    </row>
    <row r="62" spans="2:6" s="1" customFormat="1" outlineLevel="4">
      <c r="B62" s="76" t="s">
        <v>128</v>
      </c>
      <c r="C62" s="5">
        <v>0</v>
      </c>
      <c r="D62" s="6"/>
      <c r="E62" s="21">
        <v>2000000</v>
      </c>
      <c r="F62" s="1" t="s">
        <v>12</v>
      </c>
    </row>
    <row r="63" spans="2:6" s="1" customFormat="1" outlineLevel="4">
      <c r="B63" s="76" t="s">
        <v>129</v>
      </c>
      <c r="C63" s="5">
        <v>0</v>
      </c>
      <c r="D63" s="6"/>
      <c r="E63" s="21">
        <v>2000000</v>
      </c>
      <c r="F63" s="1" t="s">
        <v>12</v>
      </c>
    </row>
    <row r="64" spans="2:6" s="1" customFormat="1" ht="46.5" outlineLevel="4">
      <c r="B64" s="76" t="s">
        <v>232</v>
      </c>
      <c r="C64" s="5">
        <v>0</v>
      </c>
      <c r="D64" s="6"/>
      <c r="E64" s="21">
        <v>1000000</v>
      </c>
      <c r="F64" s="1" t="s">
        <v>12</v>
      </c>
    </row>
    <row r="65" spans="2:6" s="1" customFormat="1" outlineLevel="4">
      <c r="B65" s="76" t="s">
        <v>130</v>
      </c>
      <c r="C65" s="5">
        <v>0</v>
      </c>
      <c r="D65" s="6"/>
      <c r="E65" s="21">
        <v>1500000</v>
      </c>
      <c r="F65" s="1" t="s">
        <v>12</v>
      </c>
    </row>
    <row r="66" spans="2:6" s="1" customFormat="1" outlineLevel="4">
      <c r="B66" s="76" t="s">
        <v>131</v>
      </c>
      <c r="C66" s="5">
        <v>0</v>
      </c>
      <c r="D66" s="6" t="s">
        <v>233</v>
      </c>
      <c r="E66" s="21">
        <v>1000000</v>
      </c>
      <c r="F66" s="1" t="s">
        <v>12</v>
      </c>
    </row>
    <row r="67" spans="2:6" s="1" customFormat="1" ht="46.5" outlineLevel="4">
      <c r="B67" s="76" t="s">
        <v>132</v>
      </c>
      <c r="C67" s="5">
        <v>0</v>
      </c>
      <c r="D67" s="6" t="s">
        <v>233</v>
      </c>
      <c r="E67" s="21">
        <v>2000000</v>
      </c>
      <c r="F67" s="1" t="s">
        <v>12</v>
      </c>
    </row>
    <row r="68" spans="2:6" s="1" customFormat="1" ht="46.5" outlineLevel="4">
      <c r="B68" s="76" t="s">
        <v>133</v>
      </c>
      <c r="C68" s="5">
        <v>0</v>
      </c>
      <c r="D68" s="6" t="s">
        <v>233</v>
      </c>
      <c r="E68" s="21">
        <v>270000</v>
      </c>
      <c r="F68" s="1" t="s">
        <v>12</v>
      </c>
    </row>
    <row r="69" spans="2:6" s="1" customFormat="1" outlineLevel="4">
      <c r="B69" s="76" t="s">
        <v>134</v>
      </c>
      <c r="C69" s="5">
        <v>0</v>
      </c>
      <c r="D69" s="6" t="s">
        <v>233</v>
      </c>
      <c r="E69" s="21">
        <v>1000000</v>
      </c>
      <c r="F69" s="1" t="s">
        <v>12</v>
      </c>
    </row>
    <row r="70" spans="2:6" s="1" customFormat="1" outlineLevel="4">
      <c r="B70" s="75" t="s">
        <v>116</v>
      </c>
      <c r="C70" s="5"/>
      <c r="D70" s="6"/>
      <c r="E70" s="21">
        <v>738000</v>
      </c>
      <c r="F70" s="1" t="s">
        <v>13</v>
      </c>
    </row>
    <row r="71" spans="2:6" s="1" customFormat="1" outlineLevel="4">
      <c r="B71" s="76" t="s">
        <v>135</v>
      </c>
      <c r="C71" s="5">
        <v>0</v>
      </c>
      <c r="D71" s="6"/>
      <c r="E71" s="21">
        <v>738000</v>
      </c>
      <c r="F71" s="1" t="s">
        <v>12</v>
      </c>
    </row>
    <row r="72" spans="2:6" s="1" customFormat="1" outlineLevel="2">
      <c r="B72" s="73" t="s">
        <v>136</v>
      </c>
      <c r="C72" s="5"/>
      <c r="D72" s="6"/>
      <c r="E72" s="21">
        <v>2000000</v>
      </c>
      <c r="F72" s="1" t="s">
        <v>15</v>
      </c>
    </row>
    <row r="73" spans="2:6" s="1" customFormat="1" outlineLevel="3">
      <c r="B73" s="74" t="s">
        <v>98</v>
      </c>
      <c r="C73" s="5"/>
      <c r="D73" s="6"/>
      <c r="E73" s="21">
        <v>2000000</v>
      </c>
      <c r="F73" s="1" t="s">
        <v>14</v>
      </c>
    </row>
    <row r="74" spans="2:6" s="1" customFormat="1" outlineLevel="4">
      <c r="B74" s="75" t="s">
        <v>111</v>
      </c>
      <c r="C74" s="5">
        <v>0</v>
      </c>
      <c r="D74" s="6"/>
      <c r="E74" s="21">
        <v>2000000</v>
      </c>
      <c r="F74" s="1" t="s">
        <v>13</v>
      </c>
    </row>
    <row r="75" spans="2:6" s="1" customFormat="1" outlineLevel="2">
      <c r="B75" s="73" t="s">
        <v>137</v>
      </c>
      <c r="C75" s="5"/>
      <c r="D75" s="6"/>
      <c r="E75" s="21">
        <v>7330500</v>
      </c>
      <c r="F75" s="1" t="s">
        <v>15</v>
      </c>
    </row>
    <row r="76" spans="2:6" s="1" customFormat="1" outlineLevel="3">
      <c r="B76" s="74" t="s">
        <v>98</v>
      </c>
      <c r="C76" s="5"/>
      <c r="D76" s="6"/>
      <c r="E76" s="21">
        <v>7330500</v>
      </c>
      <c r="F76" s="1" t="s">
        <v>14</v>
      </c>
    </row>
    <row r="77" spans="2:6" s="1" customFormat="1" outlineLevel="4">
      <c r="B77" s="75" t="s">
        <v>109</v>
      </c>
      <c r="C77" s="5">
        <v>0</v>
      </c>
      <c r="D77" s="6"/>
      <c r="E77" s="21">
        <v>89000</v>
      </c>
      <c r="F77" s="1" t="s">
        <v>13</v>
      </c>
    </row>
    <row r="78" spans="2:6" s="1" customFormat="1" outlineLevel="4">
      <c r="B78" s="75" t="s">
        <v>138</v>
      </c>
      <c r="C78" s="5">
        <v>0</v>
      </c>
      <c r="D78" s="6" t="s">
        <v>233</v>
      </c>
      <c r="E78" s="21">
        <v>869500</v>
      </c>
      <c r="F78" s="1" t="s">
        <v>13</v>
      </c>
    </row>
    <row r="79" spans="2:6" s="1" customFormat="1" ht="46.5" outlineLevel="4">
      <c r="B79" s="75" t="s">
        <v>234</v>
      </c>
      <c r="C79" s="5">
        <v>0</v>
      </c>
      <c r="D79" s="6" t="s">
        <v>233</v>
      </c>
      <c r="E79" s="21">
        <v>758000</v>
      </c>
      <c r="F79" s="1" t="s">
        <v>13</v>
      </c>
    </row>
    <row r="80" spans="2:6" s="1" customFormat="1" outlineLevel="4">
      <c r="B80" s="75" t="s">
        <v>235</v>
      </c>
      <c r="C80" s="5">
        <v>0</v>
      </c>
      <c r="D80" s="6" t="s">
        <v>233</v>
      </c>
      <c r="E80" s="21">
        <v>699000</v>
      </c>
      <c r="F80" s="1" t="s">
        <v>13</v>
      </c>
    </row>
    <row r="81" spans="2:6" s="1" customFormat="1" outlineLevel="4">
      <c r="B81" s="75" t="s">
        <v>115</v>
      </c>
      <c r="C81" s="5"/>
      <c r="D81" s="6"/>
      <c r="E81" s="21">
        <v>4915000</v>
      </c>
      <c r="F81" s="1" t="s">
        <v>13</v>
      </c>
    </row>
    <row r="82" spans="2:6" s="1" customFormat="1" outlineLevel="4">
      <c r="B82" s="76" t="s">
        <v>236</v>
      </c>
      <c r="C82" s="5">
        <v>0</v>
      </c>
      <c r="D82" s="6"/>
      <c r="E82" s="21">
        <v>2890000</v>
      </c>
      <c r="F82" s="1" t="s">
        <v>12</v>
      </c>
    </row>
    <row r="83" spans="2:6" s="1" customFormat="1" outlineLevel="4">
      <c r="B83" s="76" t="s">
        <v>139</v>
      </c>
      <c r="C83" s="5">
        <v>0</v>
      </c>
      <c r="D83" s="6" t="s">
        <v>233</v>
      </c>
      <c r="E83" s="21">
        <v>840000</v>
      </c>
      <c r="F83" s="1" t="s">
        <v>12</v>
      </c>
    </row>
    <row r="84" spans="2:6" s="1" customFormat="1" outlineLevel="4">
      <c r="B84" s="76" t="s">
        <v>140</v>
      </c>
      <c r="C84" s="5">
        <v>0</v>
      </c>
      <c r="D84" s="6" t="s">
        <v>233</v>
      </c>
      <c r="E84" s="21">
        <v>1185000</v>
      </c>
      <c r="F84" s="1" t="s">
        <v>12</v>
      </c>
    </row>
    <row r="85" spans="2:6" s="1" customFormat="1" outlineLevel="1">
      <c r="B85" s="72" t="s">
        <v>237</v>
      </c>
      <c r="C85" s="25"/>
      <c r="D85" s="26"/>
      <c r="E85" s="27">
        <v>1400000</v>
      </c>
      <c r="F85" s="1" t="s">
        <v>16</v>
      </c>
    </row>
    <row r="86" spans="2:6" s="1" customFormat="1" outlineLevel="2">
      <c r="B86" s="73" t="s">
        <v>141</v>
      </c>
      <c r="C86" s="5"/>
      <c r="D86" s="6"/>
      <c r="E86" s="21">
        <v>1400000</v>
      </c>
      <c r="F86" s="1" t="s">
        <v>15</v>
      </c>
    </row>
    <row r="87" spans="2:6" s="1" customFormat="1" outlineLevel="3">
      <c r="B87" s="74" t="s">
        <v>98</v>
      </c>
      <c r="C87" s="5"/>
      <c r="D87" s="6"/>
      <c r="E87" s="21">
        <v>1400000</v>
      </c>
      <c r="F87" s="1" t="s">
        <v>14</v>
      </c>
    </row>
    <row r="88" spans="2:6" s="1" customFormat="1" outlineLevel="4">
      <c r="B88" s="75" t="s">
        <v>108</v>
      </c>
      <c r="C88" s="5">
        <v>0</v>
      </c>
      <c r="D88" s="6"/>
      <c r="E88" s="21">
        <v>50000</v>
      </c>
      <c r="F88" s="1" t="s">
        <v>13</v>
      </c>
    </row>
    <row r="89" spans="2:6" s="1" customFormat="1" outlineLevel="4">
      <c r="B89" s="75" t="s">
        <v>110</v>
      </c>
      <c r="C89" s="5">
        <v>0</v>
      </c>
      <c r="D89" s="6"/>
      <c r="E89" s="21">
        <v>1350000</v>
      </c>
      <c r="F89" s="1" t="s">
        <v>13</v>
      </c>
    </row>
    <row r="90" spans="2:6" s="1" customFormat="1" outlineLevel="1">
      <c r="B90" s="72" t="s">
        <v>238</v>
      </c>
      <c r="C90" s="25"/>
      <c r="D90" s="26"/>
      <c r="E90" s="27">
        <v>2437700</v>
      </c>
      <c r="F90" s="1" t="s">
        <v>16</v>
      </c>
    </row>
    <row r="91" spans="2:6" s="1" customFormat="1" outlineLevel="2">
      <c r="B91" s="73" t="s">
        <v>142</v>
      </c>
      <c r="C91" s="5"/>
      <c r="D91" s="6"/>
      <c r="E91" s="21">
        <v>1750000</v>
      </c>
      <c r="F91" s="1" t="s">
        <v>15</v>
      </c>
    </row>
    <row r="92" spans="2:6" s="1" customFormat="1" outlineLevel="3">
      <c r="B92" s="74" t="s">
        <v>98</v>
      </c>
      <c r="C92" s="5"/>
      <c r="D92" s="6"/>
      <c r="E92" s="21">
        <v>1750000</v>
      </c>
      <c r="F92" s="1" t="s">
        <v>14</v>
      </c>
    </row>
    <row r="93" spans="2:6" s="1" customFormat="1" outlineLevel="4">
      <c r="B93" s="75" t="s">
        <v>111</v>
      </c>
      <c r="C93" s="5">
        <v>0</v>
      </c>
      <c r="D93" s="6"/>
      <c r="E93" s="21">
        <v>240000</v>
      </c>
      <c r="F93" s="1" t="s">
        <v>13</v>
      </c>
    </row>
    <row r="94" spans="2:6" s="1" customFormat="1" outlineLevel="4">
      <c r="B94" s="75" t="s">
        <v>115</v>
      </c>
      <c r="C94" s="5"/>
      <c r="D94" s="6"/>
      <c r="E94" s="21">
        <v>1510000</v>
      </c>
      <c r="F94" s="1" t="s">
        <v>13</v>
      </c>
    </row>
    <row r="95" spans="2:6" s="1" customFormat="1" outlineLevel="4">
      <c r="B95" s="76" t="s">
        <v>143</v>
      </c>
      <c r="C95" s="5">
        <v>0</v>
      </c>
      <c r="D95" s="6"/>
      <c r="E95" s="21">
        <v>20000</v>
      </c>
      <c r="F95" s="1" t="s">
        <v>12</v>
      </c>
    </row>
    <row r="96" spans="2:6" s="1" customFormat="1" outlineLevel="4">
      <c r="B96" s="76" t="s">
        <v>144</v>
      </c>
      <c r="C96" s="5">
        <v>0</v>
      </c>
      <c r="D96" s="6" t="s">
        <v>233</v>
      </c>
      <c r="E96" s="21">
        <v>1490000</v>
      </c>
      <c r="F96" s="1" t="s">
        <v>12</v>
      </c>
    </row>
    <row r="97" spans="2:6" s="1" customFormat="1" outlineLevel="2">
      <c r="B97" s="73" t="s">
        <v>145</v>
      </c>
      <c r="C97" s="5"/>
      <c r="D97" s="6"/>
      <c r="E97" s="21">
        <v>687700</v>
      </c>
      <c r="F97" s="1" t="s">
        <v>15</v>
      </c>
    </row>
    <row r="98" spans="2:6" s="1" customFormat="1" outlineLevel="3">
      <c r="B98" s="74" t="s">
        <v>98</v>
      </c>
      <c r="C98" s="5"/>
      <c r="D98" s="6"/>
      <c r="E98" s="21">
        <v>687700</v>
      </c>
      <c r="F98" s="1" t="s">
        <v>14</v>
      </c>
    </row>
    <row r="99" spans="2:6" s="1" customFormat="1" outlineLevel="4">
      <c r="B99" s="75" t="s">
        <v>109</v>
      </c>
      <c r="C99" s="5">
        <v>0</v>
      </c>
      <c r="D99" s="6"/>
      <c r="E99" s="21">
        <v>10000</v>
      </c>
      <c r="F99" s="1" t="s">
        <v>13</v>
      </c>
    </row>
    <row r="100" spans="2:6" s="1" customFormat="1" outlineLevel="4">
      <c r="B100" s="75" t="s">
        <v>111</v>
      </c>
      <c r="C100" s="5">
        <v>0</v>
      </c>
      <c r="D100" s="6"/>
      <c r="E100" s="21">
        <v>15000</v>
      </c>
      <c r="F100" s="1" t="s">
        <v>13</v>
      </c>
    </row>
    <row r="101" spans="2:6" s="1" customFormat="1" outlineLevel="4">
      <c r="B101" s="75" t="s">
        <v>112</v>
      </c>
      <c r="C101" s="5">
        <v>0</v>
      </c>
      <c r="D101" s="6"/>
      <c r="E101" s="21">
        <v>48000</v>
      </c>
      <c r="F101" s="1" t="s">
        <v>13</v>
      </c>
    </row>
    <row r="102" spans="2:6" s="1" customFormat="1" outlineLevel="4">
      <c r="B102" s="75" t="s">
        <v>113</v>
      </c>
      <c r="C102" s="5"/>
      <c r="D102" s="6"/>
      <c r="E102" s="21">
        <v>614700</v>
      </c>
      <c r="F102" s="1" t="s">
        <v>13</v>
      </c>
    </row>
    <row r="103" spans="2:6" s="1" customFormat="1" outlineLevel="4">
      <c r="B103" s="76" t="s">
        <v>114</v>
      </c>
      <c r="C103" s="5">
        <v>0</v>
      </c>
      <c r="D103" s="6"/>
      <c r="E103" s="21">
        <v>614700</v>
      </c>
      <c r="F103" s="1" t="s">
        <v>12</v>
      </c>
    </row>
    <row r="104" spans="2:6" s="1" customFormat="1" outlineLevel="1">
      <c r="B104" s="117" t="s">
        <v>239</v>
      </c>
      <c r="C104" s="118"/>
      <c r="D104" s="119"/>
      <c r="E104" s="120">
        <v>15898700</v>
      </c>
      <c r="F104" s="1" t="s">
        <v>16</v>
      </c>
    </row>
    <row r="105" spans="2:6" s="1" customFormat="1" outlineLevel="2">
      <c r="B105" s="111" t="s">
        <v>146</v>
      </c>
      <c r="C105" s="112"/>
      <c r="D105" s="113"/>
      <c r="E105" s="114">
        <v>6860000</v>
      </c>
      <c r="F105" s="1" t="s">
        <v>15</v>
      </c>
    </row>
    <row r="106" spans="2:6" s="1" customFormat="1" outlineLevel="3">
      <c r="B106" s="115" t="s">
        <v>99</v>
      </c>
      <c r="C106" s="112"/>
      <c r="D106" s="113"/>
      <c r="E106" s="114">
        <v>6860000</v>
      </c>
      <c r="F106" s="1" t="s">
        <v>14</v>
      </c>
    </row>
    <row r="107" spans="2:6" s="1" customFormat="1" ht="46.5" outlineLevel="4">
      <c r="B107" s="116" t="s">
        <v>240</v>
      </c>
      <c r="C107" s="112">
        <v>1</v>
      </c>
      <c r="D107" s="113" t="s">
        <v>241</v>
      </c>
      <c r="E107" s="114">
        <v>6860000</v>
      </c>
      <c r="F107" s="1" t="s">
        <v>13</v>
      </c>
    </row>
    <row r="108" spans="2:6" s="1" customFormat="1" ht="46.5" outlineLevel="2">
      <c r="B108" s="73" t="s">
        <v>147</v>
      </c>
      <c r="C108" s="5"/>
      <c r="D108" s="6"/>
      <c r="E108" s="21">
        <v>9038700</v>
      </c>
      <c r="F108" s="1" t="s">
        <v>15</v>
      </c>
    </row>
    <row r="109" spans="2:6" s="1" customFormat="1" outlineLevel="3">
      <c r="B109" s="74" t="s">
        <v>99</v>
      </c>
      <c r="C109" s="5"/>
      <c r="D109" s="6"/>
      <c r="E109" s="21">
        <v>9038700</v>
      </c>
      <c r="F109" s="1" t="s">
        <v>14</v>
      </c>
    </row>
    <row r="110" spans="2:6" s="1" customFormat="1" ht="116.25" outlineLevel="4">
      <c r="B110" s="75" t="s">
        <v>242</v>
      </c>
      <c r="C110" s="5">
        <v>1</v>
      </c>
      <c r="D110" s="6" t="s">
        <v>241</v>
      </c>
      <c r="E110" s="21">
        <v>9038700</v>
      </c>
      <c r="F110" s="1" t="s">
        <v>13</v>
      </c>
    </row>
    <row r="111" spans="2:6" s="1" customFormat="1" outlineLevel="1">
      <c r="B111" s="72" t="s">
        <v>243</v>
      </c>
      <c r="C111" s="25"/>
      <c r="D111" s="26"/>
      <c r="E111" s="27">
        <v>1435500</v>
      </c>
      <c r="F111" s="1" t="s">
        <v>16</v>
      </c>
    </row>
    <row r="112" spans="2:6" s="1" customFormat="1" outlineLevel="2">
      <c r="B112" s="73" t="s">
        <v>148</v>
      </c>
      <c r="C112" s="5"/>
      <c r="D112" s="6"/>
      <c r="E112" s="21">
        <v>1435500</v>
      </c>
      <c r="F112" s="1" t="s">
        <v>15</v>
      </c>
    </row>
    <row r="113" spans="2:6" s="1" customFormat="1" outlineLevel="3">
      <c r="B113" s="74" t="s">
        <v>99</v>
      </c>
      <c r="C113" s="5"/>
      <c r="D113" s="6"/>
      <c r="E113" s="21">
        <v>1435500</v>
      </c>
      <c r="F113" s="1" t="s">
        <v>14</v>
      </c>
    </row>
    <row r="114" spans="2:6" s="1" customFormat="1" ht="116.25" outlineLevel="4">
      <c r="B114" s="75" t="s">
        <v>244</v>
      </c>
      <c r="C114" s="5">
        <v>1</v>
      </c>
      <c r="D114" s="6" t="s">
        <v>241</v>
      </c>
      <c r="E114" s="21">
        <v>1435500</v>
      </c>
      <c r="F114" s="1" t="s">
        <v>13</v>
      </c>
    </row>
    <row r="115" spans="2:6" s="1" customFormat="1" outlineLevel="1">
      <c r="B115" s="72" t="s">
        <v>245</v>
      </c>
      <c r="C115" s="25"/>
      <c r="D115" s="26"/>
      <c r="E115" s="27">
        <v>9603000</v>
      </c>
      <c r="F115" s="1" t="s">
        <v>16</v>
      </c>
    </row>
    <row r="116" spans="2:6" s="1" customFormat="1" outlineLevel="2">
      <c r="B116" s="73" t="s">
        <v>149</v>
      </c>
      <c r="C116" s="5"/>
      <c r="D116" s="6"/>
      <c r="E116" s="21">
        <v>9603000</v>
      </c>
      <c r="F116" s="1" t="s">
        <v>15</v>
      </c>
    </row>
    <row r="117" spans="2:6" s="1" customFormat="1" outlineLevel="3">
      <c r="B117" s="74" t="s">
        <v>99</v>
      </c>
      <c r="C117" s="5"/>
      <c r="D117" s="6"/>
      <c r="E117" s="21">
        <v>9603000</v>
      </c>
      <c r="F117" s="1" t="s">
        <v>14</v>
      </c>
    </row>
    <row r="118" spans="2:6" s="1" customFormat="1" ht="46.5" outlineLevel="4">
      <c r="B118" s="75" t="s">
        <v>246</v>
      </c>
      <c r="C118" s="5">
        <v>1</v>
      </c>
      <c r="D118" s="6" t="s">
        <v>241</v>
      </c>
      <c r="E118" s="21">
        <v>9603000</v>
      </c>
      <c r="F118" s="1" t="s">
        <v>13</v>
      </c>
    </row>
    <row r="119" spans="2:6" s="1" customFormat="1">
      <c r="B119" s="71" t="s">
        <v>28</v>
      </c>
      <c r="C119" s="25"/>
      <c r="D119" s="26"/>
      <c r="E119" s="27">
        <v>157664000</v>
      </c>
      <c r="F119" s="1" t="s">
        <v>17</v>
      </c>
    </row>
    <row r="120" spans="2:6" s="1" customFormat="1" outlineLevel="1">
      <c r="B120" s="72" t="s">
        <v>247</v>
      </c>
      <c r="C120" s="25"/>
      <c r="D120" s="26"/>
      <c r="E120" s="27">
        <v>9000000</v>
      </c>
      <c r="F120" s="1" t="s">
        <v>16</v>
      </c>
    </row>
    <row r="121" spans="2:6" s="1" customFormat="1" outlineLevel="2">
      <c r="B121" s="73" t="s">
        <v>150</v>
      </c>
      <c r="C121" s="5"/>
      <c r="D121" s="6"/>
      <c r="E121" s="21">
        <v>9000000</v>
      </c>
      <c r="F121" s="1" t="s">
        <v>15</v>
      </c>
    </row>
    <row r="122" spans="2:6" s="1" customFormat="1" outlineLevel="3">
      <c r="B122" s="74" t="s">
        <v>104</v>
      </c>
      <c r="C122" s="5"/>
      <c r="D122" s="6"/>
      <c r="E122" s="21">
        <v>9000000</v>
      </c>
      <c r="F122" s="1" t="s">
        <v>14</v>
      </c>
    </row>
    <row r="123" spans="2:6" s="1" customFormat="1" outlineLevel="4">
      <c r="B123" s="75" t="s">
        <v>151</v>
      </c>
      <c r="C123" s="5">
        <v>0</v>
      </c>
      <c r="D123" s="6"/>
      <c r="E123" s="21">
        <v>9000000</v>
      </c>
      <c r="F123" s="1" t="s">
        <v>13</v>
      </c>
    </row>
    <row r="124" spans="2:6" s="1" customFormat="1" outlineLevel="1">
      <c r="B124" s="72" t="s">
        <v>248</v>
      </c>
      <c r="C124" s="25"/>
      <c r="D124" s="26"/>
      <c r="E124" s="27">
        <v>2414000</v>
      </c>
      <c r="F124" s="1" t="s">
        <v>16</v>
      </c>
    </row>
    <row r="125" spans="2:6" s="1" customFormat="1" outlineLevel="2">
      <c r="B125" s="73" t="s">
        <v>152</v>
      </c>
      <c r="C125" s="5"/>
      <c r="D125" s="6"/>
      <c r="E125" s="21">
        <v>1229000</v>
      </c>
      <c r="F125" s="1" t="s">
        <v>15</v>
      </c>
    </row>
    <row r="126" spans="2:6" s="1" customFormat="1" outlineLevel="3">
      <c r="B126" s="74" t="s">
        <v>98</v>
      </c>
      <c r="C126" s="5"/>
      <c r="D126" s="6"/>
      <c r="E126" s="21">
        <v>1229000</v>
      </c>
      <c r="F126" s="1" t="s">
        <v>14</v>
      </c>
    </row>
    <row r="127" spans="2:6" s="1" customFormat="1" outlineLevel="4">
      <c r="B127" s="75" t="s">
        <v>108</v>
      </c>
      <c r="C127" s="5">
        <v>0</v>
      </c>
      <c r="D127" s="6"/>
      <c r="E127" s="21">
        <v>16000</v>
      </c>
      <c r="F127" s="1" t="s">
        <v>13</v>
      </c>
    </row>
    <row r="128" spans="2:6" s="1" customFormat="1" outlineLevel="4">
      <c r="B128" s="75" t="s">
        <v>109</v>
      </c>
      <c r="C128" s="5">
        <v>0</v>
      </c>
      <c r="D128" s="6"/>
      <c r="E128" s="21">
        <v>40000</v>
      </c>
      <c r="F128" s="1" t="s">
        <v>13</v>
      </c>
    </row>
    <row r="129" spans="2:6" s="1" customFormat="1" outlineLevel="4">
      <c r="B129" s="75" t="s">
        <v>249</v>
      </c>
      <c r="C129" s="5">
        <v>0</v>
      </c>
      <c r="D129" s="6"/>
      <c r="E129" s="21">
        <v>96000</v>
      </c>
      <c r="F129" s="1" t="s">
        <v>13</v>
      </c>
    </row>
    <row r="130" spans="2:6" s="1" customFormat="1" outlineLevel="4">
      <c r="B130" s="75" t="s">
        <v>111</v>
      </c>
      <c r="C130" s="5">
        <v>0</v>
      </c>
      <c r="D130" s="6"/>
      <c r="E130" s="21">
        <v>18000</v>
      </c>
      <c r="F130" s="1" t="s">
        <v>13</v>
      </c>
    </row>
    <row r="131" spans="2:6" s="1" customFormat="1" outlineLevel="4">
      <c r="B131" s="75" t="s">
        <v>112</v>
      </c>
      <c r="C131" s="5">
        <v>0</v>
      </c>
      <c r="D131" s="6"/>
      <c r="E131" s="21">
        <v>307800</v>
      </c>
      <c r="F131" s="1" t="s">
        <v>13</v>
      </c>
    </row>
    <row r="132" spans="2:6" s="1" customFormat="1" outlineLevel="4">
      <c r="B132" s="75" t="s">
        <v>113</v>
      </c>
      <c r="C132" s="5"/>
      <c r="D132" s="6"/>
      <c r="E132" s="21">
        <v>488000</v>
      </c>
      <c r="F132" s="1" t="s">
        <v>13</v>
      </c>
    </row>
    <row r="133" spans="2:6" s="1" customFormat="1" outlineLevel="4">
      <c r="B133" s="76" t="s">
        <v>114</v>
      </c>
      <c r="C133" s="5">
        <v>0</v>
      </c>
      <c r="D133" s="6"/>
      <c r="E133" s="21">
        <v>488000</v>
      </c>
      <c r="F133" s="1" t="s">
        <v>12</v>
      </c>
    </row>
    <row r="134" spans="2:6" s="1" customFormat="1" outlineLevel="4">
      <c r="B134" s="75" t="s">
        <v>116</v>
      </c>
      <c r="C134" s="5"/>
      <c r="D134" s="6"/>
      <c r="E134" s="21">
        <v>263200</v>
      </c>
      <c r="F134" s="1" t="s">
        <v>13</v>
      </c>
    </row>
    <row r="135" spans="2:6" s="1" customFormat="1" outlineLevel="4">
      <c r="B135" s="76" t="s">
        <v>117</v>
      </c>
      <c r="C135" s="5">
        <v>0</v>
      </c>
      <c r="D135" s="6"/>
      <c r="E135" s="21">
        <v>154400</v>
      </c>
      <c r="F135" s="1" t="s">
        <v>12</v>
      </c>
    </row>
    <row r="136" spans="2:6" s="1" customFormat="1" outlineLevel="4">
      <c r="B136" s="76" t="s">
        <v>135</v>
      </c>
      <c r="C136" s="5">
        <v>0</v>
      </c>
      <c r="D136" s="6"/>
      <c r="E136" s="21">
        <v>108800</v>
      </c>
      <c r="F136" s="1" t="s">
        <v>12</v>
      </c>
    </row>
    <row r="137" spans="2:6" s="1" customFormat="1" outlineLevel="2">
      <c r="B137" s="73" t="s">
        <v>250</v>
      </c>
      <c r="C137" s="5"/>
      <c r="D137" s="6"/>
      <c r="E137" s="21">
        <v>1185000</v>
      </c>
      <c r="F137" s="1" t="s">
        <v>15</v>
      </c>
    </row>
    <row r="138" spans="2:6" s="1" customFormat="1" outlineLevel="3">
      <c r="B138" s="74" t="s">
        <v>98</v>
      </c>
      <c r="C138" s="5"/>
      <c r="D138" s="6"/>
      <c r="E138" s="21">
        <v>1185000</v>
      </c>
      <c r="F138" s="1" t="s">
        <v>14</v>
      </c>
    </row>
    <row r="139" spans="2:6" s="1" customFormat="1" outlineLevel="4">
      <c r="B139" s="75" t="s">
        <v>109</v>
      </c>
      <c r="C139" s="5">
        <v>0</v>
      </c>
      <c r="D139" s="6"/>
      <c r="E139" s="21">
        <v>46600</v>
      </c>
      <c r="F139" s="1" t="s">
        <v>13</v>
      </c>
    </row>
    <row r="140" spans="2:6" s="1" customFormat="1" outlineLevel="4">
      <c r="B140" s="75" t="s">
        <v>112</v>
      </c>
      <c r="C140" s="5">
        <v>0</v>
      </c>
      <c r="D140" s="6"/>
      <c r="E140" s="21">
        <v>32400</v>
      </c>
      <c r="F140" s="1" t="s">
        <v>13</v>
      </c>
    </row>
    <row r="141" spans="2:6" s="1" customFormat="1" outlineLevel="4">
      <c r="B141" s="75" t="s">
        <v>113</v>
      </c>
      <c r="C141" s="5"/>
      <c r="D141" s="6"/>
      <c r="E141" s="21">
        <v>300000</v>
      </c>
      <c r="F141" s="1" t="s">
        <v>13</v>
      </c>
    </row>
    <row r="142" spans="2:6" s="1" customFormat="1" outlineLevel="4">
      <c r="B142" s="76" t="s">
        <v>114</v>
      </c>
      <c r="C142" s="5">
        <v>0</v>
      </c>
      <c r="D142" s="6"/>
      <c r="E142" s="21">
        <v>300000</v>
      </c>
      <c r="F142" s="1" t="s">
        <v>12</v>
      </c>
    </row>
    <row r="143" spans="2:6" s="1" customFormat="1" outlineLevel="4">
      <c r="B143" s="75" t="s">
        <v>115</v>
      </c>
      <c r="C143" s="5"/>
      <c r="D143" s="6"/>
      <c r="E143" s="21">
        <v>806000</v>
      </c>
      <c r="F143" s="1" t="s">
        <v>13</v>
      </c>
    </row>
    <row r="144" spans="2:6" s="1" customFormat="1" outlineLevel="4">
      <c r="B144" s="76" t="s">
        <v>153</v>
      </c>
      <c r="C144" s="5">
        <v>0</v>
      </c>
      <c r="D144" s="6"/>
      <c r="E144" s="21">
        <v>450000</v>
      </c>
      <c r="F144" s="1" t="s">
        <v>12</v>
      </c>
    </row>
    <row r="145" spans="2:6" s="1" customFormat="1" outlineLevel="4">
      <c r="B145" s="76" t="s">
        <v>154</v>
      </c>
      <c r="C145" s="5">
        <v>0</v>
      </c>
      <c r="D145" s="6"/>
      <c r="E145" s="21">
        <v>156000</v>
      </c>
      <c r="F145" s="1" t="s">
        <v>12</v>
      </c>
    </row>
    <row r="146" spans="2:6" s="1" customFormat="1" outlineLevel="4">
      <c r="B146" s="76" t="s">
        <v>155</v>
      </c>
      <c r="C146" s="5">
        <v>0</v>
      </c>
      <c r="D146" s="6" t="s">
        <v>241</v>
      </c>
      <c r="E146" s="21">
        <v>200000</v>
      </c>
      <c r="F146" s="1" t="s">
        <v>12</v>
      </c>
    </row>
    <row r="147" spans="2:6" s="1" customFormat="1" outlineLevel="1">
      <c r="B147" s="72" t="s">
        <v>251</v>
      </c>
      <c r="C147" s="25"/>
      <c r="D147" s="26"/>
      <c r="E147" s="27">
        <v>9050000</v>
      </c>
      <c r="F147" s="1" t="s">
        <v>16</v>
      </c>
    </row>
    <row r="148" spans="2:6" s="1" customFormat="1" outlineLevel="2">
      <c r="B148" s="73" t="s">
        <v>177</v>
      </c>
      <c r="C148" s="5"/>
      <c r="D148" s="6"/>
      <c r="E148" s="21">
        <v>3600000</v>
      </c>
      <c r="F148" s="1" t="s">
        <v>15</v>
      </c>
    </row>
    <row r="149" spans="2:6" s="1" customFormat="1" outlineLevel="3">
      <c r="B149" s="74" t="s">
        <v>98</v>
      </c>
      <c r="C149" s="5"/>
      <c r="D149" s="6"/>
      <c r="E149" s="21">
        <v>3600000</v>
      </c>
      <c r="F149" s="1" t="s">
        <v>14</v>
      </c>
    </row>
    <row r="150" spans="2:6" s="1" customFormat="1" outlineLevel="4">
      <c r="B150" s="75" t="s">
        <v>108</v>
      </c>
      <c r="C150" s="5">
        <v>0</v>
      </c>
      <c r="D150" s="6"/>
      <c r="E150" s="21">
        <v>24000</v>
      </c>
      <c r="F150" s="1" t="s">
        <v>13</v>
      </c>
    </row>
    <row r="151" spans="2:6" s="1" customFormat="1" outlineLevel="4">
      <c r="B151" s="75" t="s">
        <v>109</v>
      </c>
      <c r="C151" s="5">
        <v>0</v>
      </c>
      <c r="D151" s="6"/>
      <c r="E151" s="21">
        <v>30000</v>
      </c>
      <c r="F151" s="1" t="s">
        <v>13</v>
      </c>
    </row>
    <row r="152" spans="2:6" s="1" customFormat="1" outlineLevel="4">
      <c r="B152" s="75" t="s">
        <v>110</v>
      </c>
      <c r="C152" s="5">
        <v>0</v>
      </c>
      <c r="D152" s="6"/>
      <c r="E152" s="21">
        <v>1980000</v>
      </c>
      <c r="F152" s="1" t="s">
        <v>13</v>
      </c>
    </row>
    <row r="153" spans="2:6" s="1" customFormat="1" outlineLevel="4">
      <c r="B153" s="75" t="s">
        <v>111</v>
      </c>
      <c r="C153" s="5">
        <v>0</v>
      </c>
      <c r="D153" s="6"/>
      <c r="E153" s="21">
        <v>40000</v>
      </c>
      <c r="F153" s="1" t="s">
        <v>13</v>
      </c>
    </row>
    <row r="154" spans="2:6" s="1" customFormat="1" outlineLevel="4">
      <c r="B154" s="75" t="s">
        <v>178</v>
      </c>
      <c r="C154" s="5">
        <v>0</v>
      </c>
      <c r="D154" s="6"/>
      <c r="E154" s="21">
        <v>16800</v>
      </c>
      <c r="F154" s="1" t="s">
        <v>13</v>
      </c>
    </row>
    <row r="155" spans="2:6" s="1" customFormat="1" outlineLevel="4">
      <c r="B155" s="75" t="s">
        <v>113</v>
      </c>
      <c r="C155" s="5"/>
      <c r="D155" s="6"/>
      <c r="E155" s="21">
        <v>504000</v>
      </c>
      <c r="F155" s="1" t="s">
        <v>13</v>
      </c>
    </row>
    <row r="156" spans="2:6" s="1" customFormat="1" outlineLevel="4">
      <c r="B156" s="76" t="s">
        <v>114</v>
      </c>
      <c r="C156" s="5">
        <v>0</v>
      </c>
      <c r="D156" s="6"/>
      <c r="E156" s="21">
        <v>504000</v>
      </c>
      <c r="F156" s="1" t="s">
        <v>12</v>
      </c>
    </row>
    <row r="157" spans="2:6" s="1" customFormat="1" outlineLevel="4">
      <c r="B157" s="75" t="s">
        <v>116</v>
      </c>
      <c r="C157" s="5"/>
      <c r="D157" s="6"/>
      <c r="E157" s="21">
        <v>115200</v>
      </c>
      <c r="F157" s="1" t="s">
        <v>13</v>
      </c>
    </row>
    <row r="158" spans="2:6" s="1" customFormat="1" outlineLevel="4">
      <c r="B158" s="76" t="s">
        <v>118</v>
      </c>
      <c r="C158" s="5">
        <v>0</v>
      </c>
      <c r="D158" s="6"/>
      <c r="E158" s="21">
        <v>115200</v>
      </c>
      <c r="F158" s="1" t="s">
        <v>12</v>
      </c>
    </row>
    <row r="159" spans="2:6" s="1" customFormat="1" outlineLevel="4">
      <c r="B159" s="75" t="s">
        <v>115</v>
      </c>
      <c r="C159" s="5"/>
      <c r="D159" s="6"/>
      <c r="E159" s="21">
        <v>890000</v>
      </c>
      <c r="F159" s="1" t="s">
        <v>13</v>
      </c>
    </row>
    <row r="160" spans="2:6" s="1" customFormat="1" outlineLevel="4">
      <c r="B160" s="76" t="s">
        <v>143</v>
      </c>
      <c r="C160" s="5">
        <v>0</v>
      </c>
      <c r="D160" s="6"/>
      <c r="E160" s="21">
        <v>90000</v>
      </c>
      <c r="F160" s="1" t="s">
        <v>12</v>
      </c>
    </row>
    <row r="161" spans="2:6" s="1" customFormat="1" outlineLevel="4">
      <c r="B161" s="76" t="s">
        <v>252</v>
      </c>
      <c r="C161" s="5">
        <v>0</v>
      </c>
      <c r="D161" s="6"/>
      <c r="E161" s="21">
        <v>800000</v>
      </c>
      <c r="F161" s="1" t="s">
        <v>12</v>
      </c>
    </row>
    <row r="162" spans="2:6" s="1" customFormat="1" outlineLevel="2">
      <c r="B162" s="73" t="s">
        <v>253</v>
      </c>
      <c r="C162" s="5"/>
      <c r="D162" s="6"/>
      <c r="E162" s="21">
        <v>5450000</v>
      </c>
      <c r="F162" s="1" t="s">
        <v>15</v>
      </c>
    </row>
    <row r="163" spans="2:6" s="1" customFormat="1" outlineLevel="3">
      <c r="B163" s="74" t="s">
        <v>98</v>
      </c>
      <c r="C163" s="5"/>
      <c r="D163" s="6"/>
      <c r="E163" s="21">
        <v>5450000</v>
      </c>
      <c r="F163" s="1" t="s">
        <v>14</v>
      </c>
    </row>
    <row r="164" spans="2:6" s="1" customFormat="1" outlineLevel="4">
      <c r="B164" s="75" t="s">
        <v>109</v>
      </c>
      <c r="C164" s="5">
        <v>0</v>
      </c>
      <c r="D164" s="6"/>
      <c r="E164" s="21">
        <v>144000</v>
      </c>
      <c r="F164" s="1" t="s">
        <v>13</v>
      </c>
    </row>
    <row r="165" spans="2:6" s="1" customFormat="1" outlineLevel="4">
      <c r="B165" s="75" t="s">
        <v>110</v>
      </c>
      <c r="C165" s="5">
        <v>0</v>
      </c>
      <c r="D165" s="6"/>
      <c r="E165" s="21">
        <v>2498000</v>
      </c>
      <c r="F165" s="1" t="s">
        <v>13</v>
      </c>
    </row>
    <row r="166" spans="2:6" s="1" customFormat="1" outlineLevel="4">
      <c r="B166" s="75" t="s">
        <v>113</v>
      </c>
      <c r="C166" s="5"/>
      <c r="D166" s="6"/>
      <c r="E166" s="21">
        <v>1944000</v>
      </c>
      <c r="F166" s="1" t="s">
        <v>13</v>
      </c>
    </row>
    <row r="167" spans="2:6" s="1" customFormat="1" outlineLevel="4">
      <c r="B167" s="76" t="s">
        <v>114</v>
      </c>
      <c r="C167" s="5">
        <v>0</v>
      </c>
      <c r="D167" s="6"/>
      <c r="E167" s="21">
        <v>1944000</v>
      </c>
      <c r="F167" s="1" t="s">
        <v>12</v>
      </c>
    </row>
    <row r="168" spans="2:6" s="1" customFormat="1" outlineLevel="4">
      <c r="B168" s="75" t="s">
        <v>116</v>
      </c>
      <c r="C168" s="5"/>
      <c r="D168" s="6"/>
      <c r="E168" s="21">
        <v>864000</v>
      </c>
      <c r="F168" s="1" t="s">
        <v>13</v>
      </c>
    </row>
    <row r="169" spans="2:6" s="1" customFormat="1" outlineLevel="4">
      <c r="B169" s="76" t="s">
        <v>117</v>
      </c>
      <c r="C169" s="5">
        <v>0</v>
      </c>
      <c r="D169" s="6"/>
      <c r="E169" s="21">
        <v>864000</v>
      </c>
      <c r="F169" s="1" t="s">
        <v>12</v>
      </c>
    </row>
    <row r="170" spans="2:6" s="1" customFormat="1" ht="46.5" outlineLevel="1">
      <c r="B170" s="72" t="s">
        <v>254</v>
      </c>
      <c r="C170" s="25"/>
      <c r="D170" s="26"/>
      <c r="E170" s="27">
        <v>13167800</v>
      </c>
      <c r="F170" s="1" t="s">
        <v>16</v>
      </c>
    </row>
    <row r="171" spans="2:6" s="1" customFormat="1" ht="46.5" outlineLevel="2">
      <c r="B171" s="73" t="s">
        <v>359</v>
      </c>
      <c r="C171" s="5"/>
      <c r="D171" s="6"/>
      <c r="E171" s="21">
        <v>2940000</v>
      </c>
      <c r="F171" s="1" t="s">
        <v>15</v>
      </c>
    </row>
    <row r="172" spans="2:6" s="1" customFormat="1" outlineLevel="3">
      <c r="B172" s="74" t="s">
        <v>99</v>
      </c>
      <c r="C172" s="5"/>
      <c r="D172" s="6"/>
      <c r="E172" s="21">
        <v>2940000</v>
      </c>
      <c r="F172" s="1" t="s">
        <v>14</v>
      </c>
    </row>
    <row r="173" spans="2:6" s="1" customFormat="1" ht="69.75" outlineLevel="4">
      <c r="B173" s="75" t="s">
        <v>360</v>
      </c>
      <c r="C173" s="5">
        <v>1</v>
      </c>
      <c r="D173" s="6" t="s">
        <v>255</v>
      </c>
      <c r="E173" s="21">
        <v>2940000</v>
      </c>
      <c r="F173" s="1" t="s">
        <v>13</v>
      </c>
    </row>
    <row r="174" spans="2:6" s="1" customFormat="1" outlineLevel="2">
      <c r="B174" s="73" t="s">
        <v>157</v>
      </c>
      <c r="C174" s="5"/>
      <c r="D174" s="6"/>
      <c r="E174" s="21">
        <v>3719100</v>
      </c>
      <c r="F174" s="1" t="s">
        <v>15</v>
      </c>
    </row>
    <row r="175" spans="2:6" s="1" customFormat="1" outlineLevel="3">
      <c r="B175" s="74" t="s">
        <v>99</v>
      </c>
      <c r="C175" s="5"/>
      <c r="D175" s="6"/>
      <c r="E175" s="21">
        <v>3719100</v>
      </c>
      <c r="F175" s="1" t="s">
        <v>14</v>
      </c>
    </row>
    <row r="176" spans="2:6" s="1" customFormat="1" ht="93" outlineLevel="4">
      <c r="B176" s="75" t="s">
        <v>256</v>
      </c>
      <c r="C176" s="5">
        <v>1</v>
      </c>
      <c r="D176" s="6" t="s">
        <v>255</v>
      </c>
      <c r="E176" s="21">
        <v>3719100</v>
      </c>
      <c r="F176" s="1" t="s">
        <v>13</v>
      </c>
    </row>
    <row r="177" spans="2:6" s="1" customFormat="1" outlineLevel="2">
      <c r="B177" s="73" t="s">
        <v>158</v>
      </c>
      <c r="C177" s="5"/>
      <c r="D177" s="6"/>
      <c r="E177" s="21">
        <v>6508700</v>
      </c>
      <c r="F177" s="1" t="s">
        <v>15</v>
      </c>
    </row>
    <row r="178" spans="2:6" s="1" customFormat="1" outlineLevel="3">
      <c r="B178" s="74" t="s">
        <v>99</v>
      </c>
      <c r="C178" s="5"/>
      <c r="D178" s="6"/>
      <c r="E178" s="21">
        <v>6508700</v>
      </c>
      <c r="F178" s="1" t="s">
        <v>14</v>
      </c>
    </row>
    <row r="179" spans="2:6" s="1" customFormat="1" ht="69.75" outlineLevel="4">
      <c r="B179" s="75" t="s">
        <v>257</v>
      </c>
      <c r="C179" s="5">
        <v>1</v>
      </c>
      <c r="D179" s="6" t="s">
        <v>255</v>
      </c>
      <c r="E179" s="21">
        <v>6508700</v>
      </c>
      <c r="F179" s="1" t="s">
        <v>13</v>
      </c>
    </row>
    <row r="180" spans="2:6" s="1" customFormat="1" ht="46.5" outlineLevel="1">
      <c r="B180" s="117" t="s">
        <v>258</v>
      </c>
      <c r="C180" s="118"/>
      <c r="D180" s="119"/>
      <c r="E180" s="120">
        <v>18128600</v>
      </c>
      <c r="F180" s="1" t="s">
        <v>16</v>
      </c>
    </row>
    <row r="181" spans="2:6" s="1" customFormat="1" ht="46.5" outlineLevel="2">
      <c r="B181" s="111" t="s">
        <v>358</v>
      </c>
      <c r="C181" s="112"/>
      <c r="D181" s="113"/>
      <c r="E181" s="114">
        <v>7033000</v>
      </c>
      <c r="F181" s="1" t="s">
        <v>15</v>
      </c>
    </row>
    <row r="182" spans="2:6" s="1" customFormat="1" outlineLevel="3">
      <c r="B182" s="115" t="s">
        <v>99</v>
      </c>
      <c r="C182" s="112"/>
      <c r="D182" s="113"/>
      <c r="E182" s="114">
        <v>7033000</v>
      </c>
      <c r="F182" s="1" t="s">
        <v>14</v>
      </c>
    </row>
    <row r="183" spans="2:6" s="1" customFormat="1" ht="46.5" outlineLevel="4">
      <c r="B183" s="116" t="s">
        <v>159</v>
      </c>
      <c r="C183" s="112">
        <v>1</v>
      </c>
      <c r="D183" s="113" t="s">
        <v>255</v>
      </c>
      <c r="E183" s="114">
        <v>7033000</v>
      </c>
      <c r="F183" s="1" t="s">
        <v>13</v>
      </c>
    </row>
    <row r="184" spans="2:6" s="1" customFormat="1" ht="46.5" outlineLevel="2">
      <c r="B184" s="84" t="s">
        <v>210</v>
      </c>
      <c r="C184" s="5"/>
      <c r="D184" s="6"/>
      <c r="E184" s="85">
        <v>11095600</v>
      </c>
      <c r="F184" s="1" t="s">
        <v>15</v>
      </c>
    </row>
    <row r="185" spans="2:6" s="1" customFormat="1" outlineLevel="3">
      <c r="B185" s="86" t="s">
        <v>99</v>
      </c>
      <c r="C185" s="5"/>
      <c r="D185" s="6"/>
      <c r="E185" s="85">
        <v>11095600</v>
      </c>
      <c r="F185" s="1" t="s">
        <v>14</v>
      </c>
    </row>
    <row r="186" spans="2:6" s="1" customFormat="1" ht="93" outlineLevel="4">
      <c r="B186" s="87" t="s">
        <v>259</v>
      </c>
      <c r="C186" s="5">
        <v>1</v>
      </c>
      <c r="D186" s="6" t="s">
        <v>255</v>
      </c>
      <c r="E186" s="85">
        <v>11095600</v>
      </c>
      <c r="F186" s="1" t="s">
        <v>13</v>
      </c>
    </row>
    <row r="187" spans="2:6" s="1" customFormat="1" ht="46.5" outlineLevel="1">
      <c r="B187" s="72" t="s">
        <v>260</v>
      </c>
      <c r="C187" s="25"/>
      <c r="D187" s="26"/>
      <c r="E187" s="27">
        <v>21324800</v>
      </c>
      <c r="F187" s="1" t="s">
        <v>16</v>
      </c>
    </row>
    <row r="188" spans="2:6" s="1" customFormat="1" outlineLevel="2">
      <c r="B188" s="78" t="s">
        <v>160</v>
      </c>
      <c r="C188" s="79"/>
      <c r="D188" s="80"/>
      <c r="E188" s="81">
        <v>7408800</v>
      </c>
      <c r="F188" s="1" t="s">
        <v>15</v>
      </c>
    </row>
    <row r="189" spans="2:6" s="1" customFormat="1" outlineLevel="3">
      <c r="B189" s="82" t="s">
        <v>99</v>
      </c>
      <c r="C189" s="79"/>
      <c r="D189" s="80"/>
      <c r="E189" s="81">
        <v>7408800</v>
      </c>
      <c r="F189" s="1" t="s">
        <v>14</v>
      </c>
    </row>
    <row r="190" spans="2:6" s="1" customFormat="1" ht="46.5" outlineLevel="4">
      <c r="B190" s="83" t="s">
        <v>159</v>
      </c>
      <c r="C190" s="79">
        <v>1</v>
      </c>
      <c r="D190" s="80" t="s">
        <v>255</v>
      </c>
      <c r="E190" s="81">
        <v>7408800</v>
      </c>
      <c r="F190" s="1" t="s">
        <v>13</v>
      </c>
    </row>
    <row r="191" spans="2:6" s="1" customFormat="1" ht="46.5" outlineLevel="2">
      <c r="B191" s="73" t="s">
        <v>161</v>
      </c>
      <c r="C191" s="5"/>
      <c r="D191" s="6"/>
      <c r="E191" s="21">
        <v>13916000</v>
      </c>
      <c r="F191" s="1" t="s">
        <v>15</v>
      </c>
    </row>
    <row r="192" spans="2:6" s="1" customFormat="1" outlineLevel="3">
      <c r="B192" s="74" t="s">
        <v>99</v>
      </c>
      <c r="C192" s="5"/>
      <c r="D192" s="6"/>
      <c r="E192" s="21">
        <v>13916000</v>
      </c>
      <c r="F192" s="1" t="s">
        <v>14</v>
      </c>
    </row>
    <row r="193" spans="2:6" s="1" customFormat="1" ht="93" outlineLevel="4">
      <c r="B193" s="75" t="s">
        <v>261</v>
      </c>
      <c r="C193" s="5">
        <v>1</v>
      </c>
      <c r="D193" s="6" t="s">
        <v>255</v>
      </c>
      <c r="E193" s="21">
        <v>13916000</v>
      </c>
      <c r="F193" s="1" t="s">
        <v>13</v>
      </c>
    </row>
    <row r="194" spans="2:6" s="1" customFormat="1" ht="46.5" outlineLevel="1">
      <c r="B194" s="72" t="s">
        <v>262</v>
      </c>
      <c r="C194" s="25"/>
      <c r="D194" s="26"/>
      <c r="E194" s="27">
        <v>14625500</v>
      </c>
      <c r="F194" s="1" t="s">
        <v>16</v>
      </c>
    </row>
    <row r="195" spans="2:6" s="1" customFormat="1" ht="46.5" outlineLevel="2">
      <c r="B195" s="73" t="s">
        <v>215</v>
      </c>
      <c r="C195" s="5"/>
      <c r="D195" s="6"/>
      <c r="E195" s="21">
        <v>5880000</v>
      </c>
      <c r="F195" s="1" t="s">
        <v>15</v>
      </c>
    </row>
    <row r="196" spans="2:6" s="1" customFormat="1" outlineLevel="3">
      <c r="B196" s="74" t="s">
        <v>99</v>
      </c>
      <c r="C196" s="5"/>
      <c r="D196" s="6"/>
      <c r="E196" s="21">
        <v>5880000</v>
      </c>
      <c r="F196" s="1" t="s">
        <v>14</v>
      </c>
    </row>
    <row r="197" spans="2:6" s="1" customFormat="1" ht="69.75" outlineLevel="4">
      <c r="B197" s="75" t="s">
        <v>263</v>
      </c>
      <c r="C197" s="5">
        <v>1</v>
      </c>
      <c r="D197" s="6" t="s">
        <v>255</v>
      </c>
      <c r="E197" s="21">
        <v>5880000</v>
      </c>
      <c r="F197" s="1" t="s">
        <v>13</v>
      </c>
    </row>
    <row r="198" spans="2:6" s="1" customFormat="1" outlineLevel="2">
      <c r="B198" s="73" t="s">
        <v>162</v>
      </c>
      <c r="C198" s="5"/>
      <c r="D198" s="6"/>
      <c r="E198" s="21">
        <v>8745500</v>
      </c>
      <c r="F198" s="1" t="s">
        <v>15</v>
      </c>
    </row>
    <row r="199" spans="2:6" s="1" customFormat="1" outlineLevel="3">
      <c r="B199" s="74" t="s">
        <v>99</v>
      </c>
      <c r="C199" s="5"/>
      <c r="D199" s="6"/>
      <c r="E199" s="21">
        <v>8745500</v>
      </c>
      <c r="F199" s="1" t="s">
        <v>14</v>
      </c>
    </row>
    <row r="200" spans="2:6" s="1" customFormat="1" ht="69.75" outlineLevel="4">
      <c r="B200" s="75" t="s">
        <v>264</v>
      </c>
      <c r="C200" s="5">
        <v>1</v>
      </c>
      <c r="D200" s="6" t="s">
        <v>255</v>
      </c>
      <c r="E200" s="21">
        <v>8745500</v>
      </c>
      <c r="F200" s="1" t="s">
        <v>13</v>
      </c>
    </row>
    <row r="201" spans="2:6" s="1" customFormat="1" ht="46.5" outlineLevel="1">
      <c r="B201" s="72" t="s">
        <v>265</v>
      </c>
      <c r="C201" s="25"/>
      <c r="D201" s="26"/>
      <c r="E201" s="27">
        <v>27371400</v>
      </c>
      <c r="F201" s="1" t="s">
        <v>16</v>
      </c>
    </row>
    <row r="202" spans="2:6" s="1" customFormat="1" outlineLevel="2">
      <c r="B202" s="73" t="s">
        <v>266</v>
      </c>
      <c r="C202" s="5"/>
      <c r="D202" s="6"/>
      <c r="E202" s="21">
        <v>16856000</v>
      </c>
      <c r="F202" s="1" t="s">
        <v>15</v>
      </c>
    </row>
    <row r="203" spans="2:6" s="1" customFormat="1" outlineLevel="3">
      <c r="B203" s="74" t="s">
        <v>99</v>
      </c>
      <c r="C203" s="5"/>
      <c r="D203" s="6"/>
      <c r="E203" s="21">
        <v>16856000</v>
      </c>
      <c r="F203" s="1" t="s">
        <v>14</v>
      </c>
    </row>
    <row r="204" spans="2:6" s="1" customFormat="1" ht="46.5" outlineLevel="4">
      <c r="B204" s="75" t="s">
        <v>267</v>
      </c>
      <c r="C204" s="5">
        <v>1</v>
      </c>
      <c r="D204" s="6" t="s">
        <v>255</v>
      </c>
      <c r="E204" s="21">
        <v>16856000</v>
      </c>
      <c r="F204" s="1" t="s">
        <v>13</v>
      </c>
    </row>
    <row r="205" spans="2:6" s="1" customFormat="1" outlineLevel="2">
      <c r="B205" s="78" t="s">
        <v>268</v>
      </c>
      <c r="C205" s="79"/>
      <c r="D205" s="80"/>
      <c r="E205" s="81">
        <v>10515400</v>
      </c>
      <c r="F205" s="1" t="s">
        <v>15</v>
      </c>
    </row>
    <row r="206" spans="2:6" s="1" customFormat="1" outlineLevel="3">
      <c r="B206" s="82" t="s">
        <v>99</v>
      </c>
      <c r="C206" s="79"/>
      <c r="D206" s="80"/>
      <c r="E206" s="81">
        <v>10515400</v>
      </c>
      <c r="F206" s="1" t="s">
        <v>14</v>
      </c>
    </row>
    <row r="207" spans="2:6" s="1" customFormat="1" ht="69.75" outlineLevel="4">
      <c r="B207" s="83" t="s">
        <v>269</v>
      </c>
      <c r="C207" s="79">
        <v>1</v>
      </c>
      <c r="D207" s="80" t="s">
        <v>255</v>
      </c>
      <c r="E207" s="81">
        <v>10515400</v>
      </c>
      <c r="F207" s="1" t="s">
        <v>13</v>
      </c>
    </row>
    <row r="208" spans="2:6" s="1" customFormat="1" ht="46.5" outlineLevel="1">
      <c r="B208" s="72" t="s">
        <v>270</v>
      </c>
      <c r="C208" s="25"/>
      <c r="D208" s="26"/>
      <c r="E208" s="27">
        <v>9516800</v>
      </c>
      <c r="F208" s="1" t="s">
        <v>16</v>
      </c>
    </row>
    <row r="209" spans="2:6" s="1" customFormat="1" ht="46.5" outlineLevel="2">
      <c r="B209" s="73" t="s">
        <v>271</v>
      </c>
      <c r="C209" s="5"/>
      <c r="D209" s="6"/>
      <c r="E209" s="21">
        <v>3095800</v>
      </c>
      <c r="F209" s="1" t="s">
        <v>15</v>
      </c>
    </row>
    <row r="210" spans="2:6" s="1" customFormat="1" outlineLevel="3">
      <c r="B210" s="74" t="s">
        <v>99</v>
      </c>
      <c r="C210" s="5"/>
      <c r="D210" s="6"/>
      <c r="E210" s="21">
        <v>3095800</v>
      </c>
      <c r="F210" s="1" t="s">
        <v>14</v>
      </c>
    </row>
    <row r="211" spans="2:6" s="1" customFormat="1" ht="69.75" outlineLevel="4">
      <c r="B211" s="75" t="s">
        <v>272</v>
      </c>
      <c r="C211" s="5">
        <v>1</v>
      </c>
      <c r="D211" s="6" t="s">
        <v>255</v>
      </c>
      <c r="E211" s="21">
        <v>3095800</v>
      </c>
      <c r="F211" s="1" t="s">
        <v>13</v>
      </c>
    </row>
    <row r="212" spans="2:6" s="1" customFormat="1" outlineLevel="2">
      <c r="B212" s="73" t="s">
        <v>273</v>
      </c>
      <c r="C212" s="5"/>
      <c r="D212" s="6"/>
      <c r="E212" s="21">
        <v>2893000</v>
      </c>
      <c r="F212" s="1" t="s">
        <v>15</v>
      </c>
    </row>
    <row r="213" spans="2:6" s="1" customFormat="1" outlineLevel="3">
      <c r="B213" s="74" t="s">
        <v>99</v>
      </c>
      <c r="C213" s="5"/>
      <c r="D213" s="6"/>
      <c r="E213" s="21">
        <v>2893000</v>
      </c>
      <c r="F213" s="1" t="s">
        <v>14</v>
      </c>
    </row>
    <row r="214" spans="2:6" s="1" customFormat="1" ht="69.75" outlineLevel="4">
      <c r="B214" s="75" t="s">
        <v>274</v>
      </c>
      <c r="C214" s="5">
        <v>1</v>
      </c>
      <c r="D214" s="6" t="s">
        <v>255</v>
      </c>
      <c r="E214" s="21">
        <v>2893000</v>
      </c>
      <c r="F214" s="1" t="s">
        <v>13</v>
      </c>
    </row>
    <row r="215" spans="2:6" s="1" customFormat="1" ht="46.5" outlineLevel="2">
      <c r="B215" s="84" t="s">
        <v>275</v>
      </c>
      <c r="C215" s="5"/>
      <c r="D215" s="6"/>
      <c r="E215" s="85">
        <v>3528000</v>
      </c>
      <c r="F215" s="1" t="s">
        <v>15</v>
      </c>
    </row>
    <row r="216" spans="2:6" s="1" customFormat="1" outlineLevel="3">
      <c r="B216" s="86" t="s">
        <v>99</v>
      </c>
      <c r="C216" s="5"/>
      <c r="D216" s="6"/>
      <c r="E216" s="85">
        <v>3528000</v>
      </c>
      <c r="F216" s="1" t="s">
        <v>14</v>
      </c>
    </row>
    <row r="217" spans="2:6" s="1" customFormat="1" ht="69.75" outlineLevel="4">
      <c r="B217" s="87" t="s">
        <v>276</v>
      </c>
      <c r="C217" s="5">
        <v>1</v>
      </c>
      <c r="D217" s="6" t="s">
        <v>255</v>
      </c>
      <c r="E217" s="85">
        <v>3528000</v>
      </c>
      <c r="F217" s="1" t="s">
        <v>13</v>
      </c>
    </row>
    <row r="218" spans="2:6" s="1" customFormat="1" ht="46.5" outlineLevel="1">
      <c r="B218" s="72" t="s">
        <v>277</v>
      </c>
      <c r="C218" s="25"/>
      <c r="D218" s="26"/>
      <c r="E218" s="27">
        <v>12491000</v>
      </c>
      <c r="F218" s="1" t="s">
        <v>16</v>
      </c>
    </row>
    <row r="219" spans="2:6" s="1" customFormat="1" outlineLevel="2">
      <c r="B219" s="111" t="s">
        <v>278</v>
      </c>
      <c r="C219" s="112"/>
      <c r="D219" s="113"/>
      <c r="E219" s="114">
        <v>6245500</v>
      </c>
      <c r="F219" s="1" t="s">
        <v>15</v>
      </c>
    </row>
    <row r="220" spans="2:6" s="1" customFormat="1" outlineLevel="3">
      <c r="B220" s="115" t="s">
        <v>99</v>
      </c>
      <c r="C220" s="112"/>
      <c r="D220" s="113"/>
      <c r="E220" s="114">
        <v>6245500</v>
      </c>
      <c r="F220" s="1" t="s">
        <v>14</v>
      </c>
    </row>
    <row r="221" spans="2:6" s="1" customFormat="1" ht="46.5" outlineLevel="4">
      <c r="B221" s="116" t="s">
        <v>279</v>
      </c>
      <c r="C221" s="112">
        <v>1</v>
      </c>
      <c r="D221" s="113" t="s">
        <v>255</v>
      </c>
      <c r="E221" s="114">
        <v>6245500</v>
      </c>
      <c r="F221" s="1" t="s">
        <v>13</v>
      </c>
    </row>
    <row r="222" spans="2:6" s="1" customFormat="1" outlineLevel="2">
      <c r="B222" s="111" t="s">
        <v>280</v>
      </c>
      <c r="C222" s="112"/>
      <c r="D222" s="113"/>
      <c r="E222" s="114">
        <v>6245500</v>
      </c>
      <c r="F222" s="1" t="s">
        <v>15</v>
      </c>
    </row>
    <row r="223" spans="2:6" s="1" customFormat="1" outlineLevel="3">
      <c r="B223" s="115" t="s">
        <v>99</v>
      </c>
      <c r="C223" s="112"/>
      <c r="D223" s="113"/>
      <c r="E223" s="114">
        <v>6245500</v>
      </c>
      <c r="F223" s="1" t="s">
        <v>14</v>
      </c>
    </row>
    <row r="224" spans="2:6" s="1" customFormat="1" ht="46.5" outlineLevel="4">
      <c r="B224" s="116" t="s">
        <v>279</v>
      </c>
      <c r="C224" s="112">
        <v>1</v>
      </c>
      <c r="D224" s="113" t="s">
        <v>255</v>
      </c>
      <c r="E224" s="114">
        <v>6245500</v>
      </c>
      <c r="F224" s="1" t="s">
        <v>13</v>
      </c>
    </row>
    <row r="225" spans="2:6" s="1" customFormat="1" ht="46.5" outlineLevel="1">
      <c r="B225" s="72" t="s">
        <v>281</v>
      </c>
      <c r="C225" s="25"/>
      <c r="D225" s="26"/>
      <c r="E225" s="27">
        <v>20574100</v>
      </c>
      <c r="F225" s="1" t="s">
        <v>16</v>
      </c>
    </row>
    <row r="226" spans="2:6" s="1" customFormat="1" outlineLevel="2">
      <c r="B226" s="73" t="s">
        <v>165</v>
      </c>
      <c r="C226" s="5"/>
      <c r="D226" s="6"/>
      <c r="E226" s="21">
        <v>2940000</v>
      </c>
      <c r="F226" s="1" t="s">
        <v>15</v>
      </c>
    </row>
    <row r="227" spans="2:6" s="1" customFormat="1" outlineLevel="3">
      <c r="B227" s="74" t="s">
        <v>99</v>
      </c>
      <c r="C227" s="5"/>
      <c r="D227" s="6"/>
      <c r="E227" s="21">
        <v>2940000</v>
      </c>
      <c r="F227" s="1" t="s">
        <v>14</v>
      </c>
    </row>
    <row r="228" spans="2:6" s="1" customFormat="1" ht="93" outlineLevel="4">
      <c r="B228" s="75" t="s">
        <v>282</v>
      </c>
      <c r="C228" s="5">
        <v>1</v>
      </c>
      <c r="D228" s="6" t="s">
        <v>255</v>
      </c>
      <c r="E228" s="21">
        <v>2940000</v>
      </c>
      <c r="F228" s="1" t="s">
        <v>13</v>
      </c>
    </row>
    <row r="229" spans="2:6" s="1" customFormat="1" ht="46.5" outlineLevel="2">
      <c r="B229" s="73" t="s">
        <v>166</v>
      </c>
      <c r="C229" s="5"/>
      <c r="D229" s="6"/>
      <c r="E229" s="21">
        <v>8373100</v>
      </c>
      <c r="F229" s="1" t="s">
        <v>15</v>
      </c>
    </row>
    <row r="230" spans="2:6" s="1" customFormat="1" outlineLevel="3">
      <c r="B230" s="74" t="s">
        <v>99</v>
      </c>
      <c r="C230" s="5"/>
      <c r="D230" s="6"/>
      <c r="E230" s="21">
        <v>8373100</v>
      </c>
      <c r="F230" s="1" t="s">
        <v>14</v>
      </c>
    </row>
    <row r="231" spans="2:6" s="1" customFormat="1" ht="93" outlineLevel="4">
      <c r="B231" s="75" t="s">
        <v>283</v>
      </c>
      <c r="C231" s="5">
        <v>1</v>
      </c>
      <c r="D231" s="6" t="s">
        <v>255</v>
      </c>
      <c r="E231" s="21">
        <v>8373100</v>
      </c>
      <c r="F231" s="1" t="s">
        <v>13</v>
      </c>
    </row>
    <row r="232" spans="2:6" s="1" customFormat="1" outlineLevel="2">
      <c r="B232" s="73" t="s">
        <v>167</v>
      </c>
      <c r="C232" s="5"/>
      <c r="D232" s="6"/>
      <c r="E232" s="21">
        <v>9261000</v>
      </c>
      <c r="F232" s="1" t="s">
        <v>15</v>
      </c>
    </row>
    <row r="233" spans="2:6" s="1" customFormat="1" outlineLevel="3">
      <c r="B233" s="74" t="s">
        <v>99</v>
      </c>
      <c r="C233" s="5"/>
      <c r="D233" s="6"/>
      <c r="E233" s="21">
        <v>9261000</v>
      </c>
      <c r="F233" s="1" t="s">
        <v>14</v>
      </c>
    </row>
    <row r="234" spans="2:6" s="1" customFormat="1" ht="93" outlineLevel="4">
      <c r="B234" s="75" t="s">
        <v>284</v>
      </c>
      <c r="C234" s="5">
        <v>1</v>
      </c>
      <c r="D234" s="6" t="s">
        <v>255</v>
      </c>
      <c r="E234" s="21">
        <v>9261000</v>
      </c>
      <c r="F234" s="1" t="s">
        <v>13</v>
      </c>
    </row>
    <row r="235" spans="2:6" s="1" customFormat="1">
      <c r="B235" s="71" t="s">
        <v>29</v>
      </c>
      <c r="C235" s="25"/>
      <c r="D235" s="26"/>
      <c r="E235" s="27">
        <v>75170400</v>
      </c>
      <c r="F235" s="1" t="s">
        <v>17</v>
      </c>
    </row>
    <row r="236" spans="2:6" s="1" customFormat="1" outlineLevel="1">
      <c r="B236" s="72" t="s">
        <v>285</v>
      </c>
      <c r="C236" s="25"/>
      <c r="D236" s="26"/>
      <c r="E236" s="27">
        <v>15460000</v>
      </c>
      <c r="F236" s="1" t="s">
        <v>16</v>
      </c>
    </row>
    <row r="237" spans="2:6" s="1" customFormat="1" ht="46.5" outlineLevel="2">
      <c r="B237" s="73" t="s">
        <v>168</v>
      </c>
      <c r="C237" s="5"/>
      <c r="D237" s="6"/>
      <c r="E237" s="21">
        <v>13460000</v>
      </c>
      <c r="F237" s="1" t="s">
        <v>15</v>
      </c>
    </row>
    <row r="238" spans="2:6" s="1" customFormat="1" outlineLevel="3">
      <c r="B238" s="74" t="s">
        <v>98</v>
      </c>
      <c r="C238" s="5"/>
      <c r="D238" s="6"/>
      <c r="E238" s="21">
        <v>13460000</v>
      </c>
      <c r="F238" s="1" t="s">
        <v>14</v>
      </c>
    </row>
    <row r="239" spans="2:6" s="1" customFormat="1" outlineLevel="4">
      <c r="B239" s="75" t="s">
        <v>115</v>
      </c>
      <c r="C239" s="5"/>
      <c r="D239" s="6"/>
      <c r="E239" s="21">
        <v>13460000</v>
      </c>
      <c r="F239" s="1" t="s">
        <v>13</v>
      </c>
    </row>
    <row r="240" spans="2:6" s="1" customFormat="1" outlineLevel="4">
      <c r="B240" s="76" t="s">
        <v>169</v>
      </c>
      <c r="C240" s="5">
        <v>0</v>
      </c>
      <c r="D240" s="6" t="s">
        <v>286</v>
      </c>
      <c r="E240" s="21">
        <v>4200000</v>
      </c>
      <c r="F240" s="1" t="s">
        <v>12</v>
      </c>
    </row>
    <row r="241" spans="2:6" s="1" customFormat="1" outlineLevel="4">
      <c r="B241" s="76" t="s">
        <v>170</v>
      </c>
      <c r="C241" s="5">
        <v>0</v>
      </c>
      <c r="D241" s="6" t="s">
        <v>287</v>
      </c>
      <c r="E241" s="21">
        <v>2340000</v>
      </c>
      <c r="F241" s="1" t="s">
        <v>12</v>
      </c>
    </row>
    <row r="242" spans="2:6" s="1" customFormat="1" outlineLevel="4">
      <c r="B242" s="76" t="s">
        <v>171</v>
      </c>
      <c r="C242" s="5">
        <v>0</v>
      </c>
      <c r="D242" s="6" t="s">
        <v>288</v>
      </c>
      <c r="E242" s="21">
        <v>2000000</v>
      </c>
      <c r="F242" s="1" t="s">
        <v>12</v>
      </c>
    </row>
    <row r="243" spans="2:6" s="1" customFormat="1" outlineLevel="4">
      <c r="B243" s="76" t="s">
        <v>172</v>
      </c>
      <c r="C243" s="5">
        <v>0</v>
      </c>
      <c r="D243" s="6" t="s">
        <v>288</v>
      </c>
      <c r="E243" s="21">
        <v>1400000</v>
      </c>
      <c r="F243" s="1" t="s">
        <v>12</v>
      </c>
    </row>
    <row r="244" spans="2:6" s="1" customFormat="1" outlineLevel="4">
      <c r="B244" s="76" t="s">
        <v>173</v>
      </c>
      <c r="C244" s="5">
        <v>0</v>
      </c>
      <c r="D244" s="6" t="s">
        <v>241</v>
      </c>
      <c r="E244" s="21">
        <v>2000000</v>
      </c>
      <c r="F244" s="1" t="s">
        <v>12</v>
      </c>
    </row>
    <row r="245" spans="2:6" s="1" customFormat="1" outlineLevel="4">
      <c r="B245" s="76" t="s">
        <v>174</v>
      </c>
      <c r="C245" s="5">
        <v>0</v>
      </c>
      <c r="D245" s="6" t="s">
        <v>287</v>
      </c>
      <c r="E245" s="21">
        <v>1520000</v>
      </c>
      <c r="F245" s="1" t="s">
        <v>12</v>
      </c>
    </row>
    <row r="246" spans="2:6" s="1" customFormat="1" ht="46.5" outlineLevel="2">
      <c r="B246" s="73" t="s">
        <v>175</v>
      </c>
      <c r="C246" s="5"/>
      <c r="D246" s="6"/>
      <c r="E246" s="21">
        <v>2000000</v>
      </c>
      <c r="F246" s="1" t="s">
        <v>15</v>
      </c>
    </row>
    <row r="247" spans="2:6" s="1" customFormat="1" outlineLevel="3">
      <c r="B247" s="74" t="s">
        <v>98</v>
      </c>
      <c r="C247" s="5"/>
      <c r="D247" s="6"/>
      <c r="E247" s="21">
        <v>2000000</v>
      </c>
      <c r="F247" s="1" t="s">
        <v>14</v>
      </c>
    </row>
    <row r="248" spans="2:6" s="1" customFormat="1" outlineLevel="4">
      <c r="B248" s="75" t="s">
        <v>108</v>
      </c>
      <c r="C248" s="5">
        <v>0</v>
      </c>
      <c r="D248" s="6"/>
      <c r="E248" s="21">
        <v>56000</v>
      </c>
      <c r="F248" s="1" t="s">
        <v>13</v>
      </c>
    </row>
    <row r="249" spans="2:6" s="1" customFormat="1" outlineLevel="4">
      <c r="B249" s="75" t="s">
        <v>110</v>
      </c>
      <c r="C249" s="5">
        <v>0</v>
      </c>
      <c r="D249" s="6"/>
      <c r="E249" s="21">
        <v>1200000</v>
      </c>
      <c r="F249" s="1" t="s">
        <v>13</v>
      </c>
    </row>
    <row r="250" spans="2:6" s="1" customFormat="1" outlineLevel="4">
      <c r="B250" s="75" t="s">
        <v>116</v>
      </c>
      <c r="C250" s="5"/>
      <c r="D250" s="6"/>
      <c r="E250" s="21">
        <v>144000</v>
      </c>
      <c r="F250" s="1" t="s">
        <v>13</v>
      </c>
    </row>
    <row r="251" spans="2:6" s="1" customFormat="1" outlineLevel="4">
      <c r="B251" s="76" t="s">
        <v>118</v>
      </c>
      <c r="C251" s="5">
        <v>0</v>
      </c>
      <c r="D251" s="6"/>
      <c r="E251" s="21">
        <v>144000</v>
      </c>
      <c r="F251" s="1" t="s">
        <v>12</v>
      </c>
    </row>
    <row r="252" spans="2:6" s="1" customFormat="1" outlineLevel="4">
      <c r="B252" s="75" t="s">
        <v>115</v>
      </c>
      <c r="C252" s="5"/>
      <c r="D252" s="6"/>
      <c r="E252" s="21">
        <v>600000</v>
      </c>
      <c r="F252" s="1" t="s">
        <v>13</v>
      </c>
    </row>
    <row r="253" spans="2:6" s="1" customFormat="1" outlineLevel="4">
      <c r="B253" s="76" t="s">
        <v>176</v>
      </c>
      <c r="C253" s="5">
        <v>0</v>
      </c>
      <c r="D253" s="6" t="s">
        <v>233</v>
      </c>
      <c r="E253" s="21">
        <v>600000</v>
      </c>
      <c r="F253" s="1" t="s">
        <v>12</v>
      </c>
    </row>
    <row r="254" spans="2:6" s="1" customFormat="1" outlineLevel="1">
      <c r="B254" s="72" t="s">
        <v>289</v>
      </c>
      <c r="C254" s="25"/>
      <c r="D254" s="26"/>
      <c r="E254" s="27">
        <v>26013800</v>
      </c>
      <c r="F254" s="1" t="s">
        <v>16</v>
      </c>
    </row>
    <row r="255" spans="2:6" s="1" customFormat="1" outlineLevel="2">
      <c r="B255" s="73" t="s">
        <v>290</v>
      </c>
      <c r="C255" s="5"/>
      <c r="D255" s="6"/>
      <c r="E255" s="21">
        <v>8513800</v>
      </c>
      <c r="F255" s="1" t="s">
        <v>15</v>
      </c>
    </row>
    <row r="256" spans="2:6" s="1" customFormat="1" outlineLevel="3">
      <c r="B256" s="74" t="s">
        <v>98</v>
      </c>
      <c r="C256" s="5"/>
      <c r="D256" s="6"/>
      <c r="E256" s="21">
        <v>8513800</v>
      </c>
      <c r="F256" s="1" t="s">
        <v>14</v>
      </c>
    </row>
    <row r="257" spans="2:6" s="1" customFormat="1" outlineLevel="4">
      <c r="B257" s="75" t="s">
        <v>108</v>
      </c>
      <c r="C257" s="5">
        <v>0</v>
      </c>
      <c r="D257" s="6"/>
      <c r="E257" s="21">
        <v>833800</v>
      </c>
      <c r="F257" s="1" t="s">
        <v>13</v>
      </c>
    </row>
    <row r="258" spans="2:6" s="1" customFormat="1" outlineLevel="4">
      <c r="B258" s="75" t="s">
        <v>113</v>
      </c>
      <c r="C258" s="5"/>
      <c r="D258" s="6"/>
      <c r="E258" s="21">
        <v>335000</v>
      </c>
      <c r="F258" s="1" t="s">
        <v>13</v>
      </c>
    </row>
    <row r="259" spans="2:6" s="1" customFormat="1" outlineLevel="4">
      <c r="B259" s="76" t="s">
        <v>114</v>
      </c>
      <c r="C259" s="5">
        <v>0</v>
      </c>
      <c r="D259" s="6"/>
      <c r="E259" s="21">
        <v>335000</v>
      </c>
      <c r="F259" s="1" t="s">
        <v>12</v>
      </c>
    </row>
    <row r="260" spans="2:6" s="1" customFormat="1" outlineLevel="4">
      <c r="B260" s="75" t="s">
        <v>116</v>
      </c>
      <c r="C260" s="5"/>
      <c r="D260" s="6"/>
      <c r="E260" s="21">
        <v>345000</v>
      </c>
      <c r="F260" s="1" t="s">
        <v>13</v>
      </c>
    </row>
    <row r="261" spans="2:6" s="1" customFormat="1" outlineLevel="4">
      <c r="B261" s="76" t="s">
        <v>135</v>
      </c>
      <c r="C261" s="5">
        <v>0</v>
      </c>
      <c r="D261" s="6"/>
      <c r="E261" s="21">
        <v>225000</v>
      </c>
      <c r="F261" s="1" t="s">
        <v>12</v>
      </c>
    </row>
    <row r="262" spans="2:6" s="1" customFormat="1" outlineLevel="4">
      <c r="B262" s="76" t="s">
        <v>118</v>
      </c>
      <c r="C262" s="5">
        <v>0</v>
      </c>
      <c r="D262" s="6"/>
      <c r="E262" s="21">
        <v>120000</v>
      </c>
      <c r="F262" s="1" t="s">
        <v>12</v>
      </c>
    </row>
    <row r="263" spans="2:6" s="1" customFormat="1" outlineLevel="4">
      <c r="B263" s="75" t="s">
        <v>115</v>
      </c>
      <c r="C263" s="5"/>
      <c r="D263" s="6"/>
      <c r="E263" s="21">
        <v>7000000</v>
      </c>
      <c r="F263" s="1" t="s">
        <v>13</v>
      </c>
    </row>
    <row r="264" spans="2:6" s="1" customFormat="1" ht="69.75" outlineLevel="4">
      <c r="B264" s="76" t="s">
        <v>180</v>
      </c>
      <c r="C264" s="5">
        <v>0</v>
      </c>
      <c r="D264" s="6" t="s">
        <v>291</v>
      </c>
      <c r="E264" s="21">
        <v>2000000</v>
      </c>
      <c r="F264" s="1" t="s">
        <v>12</v>
      </c>
    </row>
    <row r="265" spans="2:6" s="1" customFormat="1" ht="46.5" outlineLevel="4">
      <c r="B265" s="76" t="s">
        <v>292</v>
      </c>
      <c r="C265" s="5">
        <v>0</v>
      </c>
      <c r="D265" s="6" t="s">
        <v>291</v>
      </c>
      <c r="E265" s="21">
        <v>2000000</v>
      </c>
      <c r="F265" s="1" t="s">
        <v>12</v>
      </c>
    </row>
    <row r="266" spans="2:6" s="1" customFormat="1" ht="46.5" outlineLevel="4">
      <c r="B266" s="76" t="s">
        <v>293</v>
      </c>
      <c r="C266" s="5">
        <v>0</v>
      </c>
      <c r="D266" s="6" t="s">
        <v>291</v>
      </c>
      <c r="E266" s="21">
        <v>3000000</v>
      </c>
      <c r="F266" s="1" t="s">
        <v>12</v>
      </c>
    </row>
    <row r="267" spans="2:6" s="1" customFormat="1" outlineLevel="2">
      <c r="B267" s="73" t="s">
        <v>294</v>
      </c>
      <c r="C267" s="5"/>
      <c r="D267" s="6"/>
      <c r="E267" s="21">
        <v>15000000</v>
      </c>
      <c r="F267" s="1" t="s">
        <v>15</v>
      </c>
    </row>
    <row r="268" spans="2:6" s="1" customFormat="1" outlineLevel="3">
      <c r="B268" s="74" t="s">
        <v>98</v>
      </c>
      <c r="C268" s="5"/>
      <c r="D268" s="6"/>
      <c r="E268" s="21">
        <v>1000000</v>
      </c>
      <c r="F268" s="1" t="s">
        <v>14</v>
      </c>
    </row>
    <row r="269" spans="2:6" s="1" customFormat="1" outlineLevel="4">
      <c r="B269" s="75" t="s">
        <v>108</v>
      </c>
      <c r="C269" s="5">
        <v>0</v>
      </c>
      <c r="D269" s="6"/>
      <c r="E269" s="21">
        <v>40100</v>
      </c>
      <c r="F269" s="1" t="s">
        <v>13</v>
      </c>
    </row>
    <row r="270" spans="2:6" s="1" customFormat="1" outlineLevel="4">
      <c r="B270" s="75" t="s">
        <v>113</v>
      </c>
      <c r="C270" s="5"/>
      <c r="D270" s="6"/>
      <c r="E270" s="21">
        <v>939900</v>
      </c>
      <c r="F270" s="1" t="s">
        <v>13</v>
      </c>
    </row>
    <row r="271" spans="2:6" s="1" customFormat="1" outlineLevel="4">
      <c r="B271" s="76" t="s">
        <v>114</v>
      </c>
      <c r="C271" s="5">
        <v>0</v>
      </c>
      <c r="D271" s="6"/>
      <c r="E271" s="21">
        <v>939900</v>
      </c>
      <c r="F271" s="1" t="s">
        <v>12</v>
      </c>
    </row>
    <row r="272" spans="2:6" s="1" customFormat="1" outlineLevel="4">
      <c r="B272" s="75" t="s">
        <v>115</v>
      </c>
      <c r="C272" s="5"/>
      <c r="D272" s="6"/>
      <c r="E272" s="21">
        <v>20000</v>
      </c>
      <c r="F272" s="1" t="s">
        <v>13</v>
      </c>
    </row>
    <row r="273" spans="2:6" s="1" customFormat="1" outlineLevel="4">
      <c r="B273" s="76" t="s">
        <v>182</v>
      </c>
      <c r="C273" s="5">
        <v>0</v>
      </c>
      <c r="D273" s="6"/>
      <c r="E273" s="21">
        <v>20000</v>
      </c>
      <c r="F273" s="1" t="s">
        <v>12</v>
      </c>
    </row>
    <row r="274" spans="2:6" s="1" customFormat="1" outlineLevel="3">
      <c r="B274" s="74" t="s">
        <v>99</v>
      </c>
      <c r="C274" s="5"/>
      <c r="D274" s="6"/>
      <c r="E274" s="21">
        <v>14000000</v>
      </c>
      <c r="F274" s="1" t="s">
        <v>14</v>
      </c>
    </row>
    <row r="275" spans="2:6" s="1" customFormat="1" ht="69.75" outlineLevel="4">
      <c r="B275" s="75" t="s">
        <v>295</v>
      </c>
      <c r="C275" s="5">
        <v>0</v>
      </c>
      <c r="D275" s="6" t="s">
        <v>241</v>
      </c>
      <c r="E275" s="21">
        <v>14000000</v>
      </c>
      <c r="F275" s="1" t="s">
        <v>13</v>
      </c>
    </row>
    <row r="276" spans="2:6" s="1" customFormat="1" outlineLevel="2">
      <c r="B276" s="73" t="s">
        <v>296</v>
      </c>
      <c r="C276" s="5"/>
      <c r="D276" s="6"/>
      <c r="E276" s="21">
        <v>2500000</v>
      </c>
      <c r="F276" s="1" t="s">
        <v>15</v>
      </c>
    </row>
    <row r="277" spans="2:6" s="1" customFormat="1" outlineLevel="3">
      <c r="B277" s="74" t="s">
        <v>98</v>
      </c>
      <c r="C277" s="5"/>
      <c r="D277" s="6"/>
      <c r="E277" s="21">
        <v>2500000</v>
      </c>
      <c r="F277" s="1" t="s">
        <v>14</v>
      </c>
    </row>
    <row r="278" spans="2:6" s="1" customFormat="1" outlineLevel="4">
      <c r="B278" s="75" t="s">
        <v>108</v>
      </c>
      <c r="C278" s="5">
        <v>0</v>
      </c>
      <c r="D278" s="6"/>
      <c r="E278" s="21">
        <v>50400</v>
      </c>
      <c r="F278" s="1" t="s">
        <v>13</v>
      </c>
    </row>
    <row r="279" spans="2:6" s="1" customFormat="1" outlineLevel="4">
      <c r="B279" s="75" t="s">
        <v>109</v>
      </c>
      <c r="C279" s="5">
        <v>0</v>
      </c>
      <c r="D279" s="6"/>
      <c r="E279" s="21">
        <v>50000</v>
      </c>
      <c r="F279" s="1" t="s">
        <v>13</v>
      </c>
    </row>
    <row r="280" spans="2:6" s="1" customFormat="1" outlineLevel="4">
      <c r="B280" s="75" t="s">
        <v>110</v>
      </c>
      <c r="C280" s="5">
        <v>0</v>
      </c>
      <c r="D280" s="6"/>
      <c r="E280" s="21">
        <v>40000</v>
      </c>
      <c r="F280" s="1" t="s">
        <v>13</v>
      </c>
    </row>
    <row r="281" spans="2:6" s="1" customFormat="1" outlineLevel="4">
      <c r="B281" s="75" t="s">
        <v>111</v>
      </c>
      <c r="C281" s="5">
        <v>0</v>
      </c>
      <c r="D281" s="6"/>
      <c r="E281" s="21">
        <v>171600</v>
      </c>
      <c r="F281" s="1" t="s">
        <v>13</v>
      </c>
    </row>
    <row r="282" spans="2:6" s="1" customFormat="1" outlineLevel="4">
      <c r="B282" s="75" t="s">
        <v>115</v>
      </c>
      <c r="C282" s="5"/>
      <c r="D282" s="6"/>
      <c r="E282" s="21">
        <v>2188000</v>
      </c>
      <c r="F282" s="1" t="s">
        <v>13</v>
      </c>
    </row>
    <row r="283" spans="2:6" s="1" customFormat="1" outlineLevel="4">
      <c r="B283" s="76" t="s">
        <v>184</v>
      </c>
      <c r="C283" s="5">
        <v>0</v>
      </c>
      <c r="D283" s="6" t="s">
        <v>233</v>
      </c>
      <c r="E283" s="21">
        <v>271000</v>
      </c>
      <c r="F283" s="1" t="s">
        <v>12</v>
      </c>
    </row>
    <row r="284" spans="2:6" s="1" customFormat="1" outlineLevel="4">
      <c r="B284" s="76" t="s">
        <v>185</v>
      </c>
      <c r="C284" s="5">
        <v>0</v>
      </c>
      <c r="D284" s="6" t="s">
        <v>287</v>
      </c>
      <c r="E284" s="21">
        <v>1917000</v>
      </c>
      <c r="F284" s="1" t="s">
        <v>12</v>
      </c>
    </row>
    <row r="285" spans="2:6" s="1" customFormat="1" outlineLevel="1">
      <c r="B285" s="72" t="s">
        <v>297</v>
      </c>
      <c r="C285" s="25"/>
      <c r="D285" s="26"/>
      <c r="E285" s="27">
        <v>3150000</v>
      </c>
      <c r="F285" s="1" t="s">
        <v>16</v>
      </c>
    </row>
    <row r="286" spans="2:6" s="1" customFormat="1" outlineLevel="2">
      <c r="B286" s="73" t="s">
        <v>186</v>
      </c>
      <c r="C286" s="5"/>
      <c r="D286" s="6"/>
      <c r="E286" s="21">
        <v>3150000</v>
      </c>
      <c r="F286" s="1" t="s">
        <v>15</v>
      </c>
    </row>
    <row r="287" spans="2:6" s="1" customFormat="1" outlineLevel="3">
      <c r="B287" s="74" t="s">
        <v>98</v>
      </c>
      <c r="C287" s="5"/>
      <c r="D287" s="6"/>
      <c r="E287" s="21">
        <v>3150000</v>
      </c>
      <c r="F287" s="1" t="s">
        <v>14</v>
      </c>
    </row>
    <row r="288" spans="2:6" s="1" customFormat="1" outlineLevel="4">
      <c r="B288" s="75" t="s">
        <v>108</v>
      </c>
      <c r="C288" s="5">
        <v>0</v>
      </c>
      <c r="D288" s="6"/>
      <c r="E288" s="21">
        <v>170000</v>
      </c>
      <c r="F288" s="1" t="s">
        <v>13</v>
      </c>
    </row>
    <row r="289" spans="2:6" s="1" customFormat="1" outlineLevel="4">
      <c r="B289" s="75" t="s">
        <v>109</v>
      </c>
      <c r="C289" s="5">
        <v>0</v>
      </c>
      <c r="D289" s="6"/>
      <c r="E289" s="21">
        <v>131100</v>
      </c>
      <c r="F289" s="1" t="s">
        <v>13</v>
      </c>
    </row>
    <row r="290" spans="2:6" s="1" customFormat="1" outlineLevel="4">
      <c r="B290" s="75" t="s">
        <v>111</v>
      </c>
      <c r="C290" s="5">
        <v>0</v>
      </c>
      <c r="D290" s="6"/>
      <c r="E290" s="21">
        <v>516600</v>
      </c>
      <c r="F290" s="1" t="s">
        <v>13</v>
      </c>
    </row>
    <row r="291" spans="2:6" s="1" customFormat="1" outlineLevel="4">
      <c r="B291" s="75" t="s">
        <v>112</v>
      </c>
      <c r="C291" s="5">
        <v>0</v>
      </c>
      <c r="D291" s="6"/>
      <c r="E291" s="21">
        <v>58200</v>
      </c>
      <c r="F291" s="1" t="s">
        <v>13</v>
      </c>
    </row>
    <row r="292" spans="2:6" s="1" customFormat="1" outlineLevel="4">
      <c r="B292" s="75" t="s">
        <v>187</v>
      </c>
      <c r="C292" s="5">
        <v>0</v>
      </c>
      <c r="D292" s="6"/>
      <c r="E292" s="21">
        <v>111000</v>
      </c>
      <c r="F292" s="1" t="s">
        <v>13</v>
      </c>
    </row>
    <row r="293" spans="2:6" s="1" customFormat="1" outlineLevel="4">
      <c r="B293" s="75" t="s">
        <v>113</v>
      </c>
      <c r="C293" s="5"/>
      <c r="D293" s="6"/>
      <c r="E293" s="21">
        <v>249800</v>
      </c>
      <c r="F293" s="1" t="s">
        <v>13</v>
      </c>
    </row>
    <row r="294" spans="2:6" s="1" customFormat="1" outlineLevel="4">
      <c r="B294" s="76" t="s">
        <v>114</v>
      </c>
      <c r="C294" s="5">
        <v>0</v>
      </c>
      <c r="D294" s="6"/>
      <c r="E294" s="21">
        <v>249800</v>
      </c>
      <c r="F294" s="1" t="s">
        <v>12</v>
      </c>
    </row>
    <row r="295" spans="2:6" s="1" customFormat="1" outlineLevel="4">
      <c r="B295" s="75" t="s">
        <v>116</v>
      </c>
      <c r="C295" s="5"/>
      <c r="D295" s="6"/>
      <c r="E295" s="21">
        <v>69300</v>
      </c>
      <c r="F295" s="1" t="s">
        <v>13</v>
      </c>
    </row>
    <row r="296" spans="2:6" s="1" customFormat="1" outlineLevel="4">
      <c r="B296" s="76" t="s">
        <v>135</v>
      </c>
      <c r="C296" s="5">
        <v>0</v>
      </c>
      <c r="D296" s="6"/>
      <c r="E296" s="21">
        <v>66400</v>
      </c>
      <c r="F296" s="1" t="s">
        <v>12</v>
      </c>
    </row>
    <row r="297" spans="2:6" s="1" customFormat="1" outlineLevel="4">
      <c r="B297" s="76" t="s">
        <v>118</v>
      </c>
      <c r="C297" s="5">
        <v>0</v>
      </c>
      <c r="D297" s="6"/>
      <c r="E297" s="21">
        <v>2900</v>
      </c>
      <c r="F297" s="1" t="s">
        <v>12</v>
      </c>
    </row>
    <row r="298" spans="2:6" s="1" customFormat="1" outlineLevel="4">
      <c r="B298" s="75" t="s">
        <v>115</v>
      </c>
      <c r="C298" s="5"/>
      <c r="D298" s="6"/>
      <c r="E298" s="21">
        <v>1764000</v>
      </c>
      <c r="F298" s="1" t="s">
        <v>13</v>
      </c>
    </row>
    <row r="299" spans="2:6" s="1" customFormat="1" outlineLevel="4">
      <c r="B299" s="76" t="s">
        <v>182</v>
      </c>
      <c r="C299" s="5">
        <v>0</v>
      </c>
      <c r="D299" s="6"/>
      <c r="E299" s="21">
        <v>1764000</v>
      </c>
      <c r="F299" s="1" t="s">
        <v>12</v>
      </c>
    </row>
    <row r="300" spans="2:6" s="1" customFormat="1" outlineLevel="4">
      <c r="B300" s="75" t="s">
        <v>188</v>
      </c>
      <c r="C300" s="5">
        <v>0</v>
      </c>
      <c r="D300" s="6"/>
      <c r="E300" s="21">
        <v>80000</v>
      </c>
      <c r="F300" s="1" t="s">
        <v>13</v>
      </c>
    </row>
    <row r="301" spans="2:6" s="1" customFormat="1" outlineLevel="1">
      <c r="B301" s="72" t="s">
        <v>298</v>
      </c>
      <c r="C301" s="25"/>
      <c r="D301" s="26"/>
      <c r="E301" s="27">
        <v>30546600</v>
      </c>
      <c r="F301" s="1" t="s">
        <v>16</v>
      </c>
    </row>
    <row r="302" spans="2:6" s="1" customFormat="1" outlineLevel="2">
      <c r="B302" s="73" t="s">
        <v>189</v>
      </c>
      <c r="C302" s="5"/>
      <c r="D302" s="6"/>
      <c r="E302" s="21">
        <v>1146600</v>
      </c>
      <c r="F302" s="1" t="s">
        <v>15</v>
      </c>
    </row>
    <row r="303" spans="2:6" s="1" customFormat="1" outlineLevel="3">
      <c r="B303" s="74" t="s">
        <v>99</v>
      </c>
      <c r="C303" s="5"/>
      <c r="D303" s="6"/>
      <c r="E303" s="21">
        <v>1146600</v>
      </c>
      <c r="F303" s="1" t="s">
        <v>14</v>
      </c>
    </row>
    <row r="304" spans="2:6" s="1" customFormat="1" ht="46.5" outlineLevel="4">
      <c r="B304" s="75" t="s">
        <v>190</v>
      </c>
      <c r="C304" s="5">
        <v>1</v>
      </c>
      <c r="D304" s="6" t="s">
        <v>241</v>
      </c>
      <c r="E304" s="21">
        <v>1146600</v>
      </c>
      <c r="F304" s="1" t="s">
        <v>13</v>
      </c>
    </row>
    <row r="305" spans="2:6" s="1" customFormat="1" outlineLevel="2">
      <c r="B305" s="73" t="s">
        <v>191</v>
      </c>
      <c r="C305" s="5"/>
      <c r="D305" s="6"/>
      <c r="E305" s="21">
        <v>29400000</v>
      </c>
      <c r="F305" s="1" t="s">
        <v>15</v>
      </c>
    </row>
    <row r="306" spans="2:6" s="1" customFormat="1" outlineLevel="3">
      <c r="B306" s="74" t="s">
        <v>99</v>
      </c>
      <c r="C306" s="5"/>
      <c r="D306" s="6"/>
      <c r="E306" s="21">
        <v>29400000</v>
      </c>
      <c r="F306" s="1" t="s">
        <v>14</v>
      </c>
    </row>
    <row r="307" spans="2:6" s="1" customFormat="1" ht="93" outlineLevel="4">
      <c r="B307" s="75" t="s">
        <v>299</v>
      </c>
      <c r="C307" s="5">
        <v>1</v>
      </c>
      <c r="D307" s="6" t="s">
        <v>241</v>
      </c>
      <c r="E307" s="21">
        <v>29400000</v>
      </c>
      <c r="F307" s="1" t="s">
        <v>13</v>
      </c>
    </row>
    <row r="308" spans="2:6" s="1" customFormat="1">
      <c r="B308" s="22"/>
      <c r="C308" s="8"/>
      <c r="D308" s="9"/>
      <c r="E308" s="23"/>
    </row>
  </sheetData>
  <mergeCells count="2">
    <mergeCell ref="B4:E4"/>
    <mergeCell ref="C6:D6"/>
  </mergeCells>
  <pageMargins left="0.78740157480314965" right="0.39370078740157483" top="0.59055118110236227" bottom="0.59055118110236227" header="0.51181102362204722" footer="0.51181102362204722"/>
  <pageSetup paperSize="9" scale="80" orientation="portrait" r:id="rId1"/>
  <headerFooter alignWithMargins="0">
    <oddHeader>&amp;Rหน้าที่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94"/>
  <sheetViews>
    <sheetView zoomScale="130" zoomScaleNormal="130" workbookViewId="0">
      <selection activeCell="B10" sqref="B10"/>
    </sheetView>
  </sheetViews>
  <sheetFormatPr defaultRowHeight="18"/>
  <cols>
    <col min="1" max="1" width="8.7109375" style="109" customWidth="1"/>
    <col min="2" max="2" width="70.42578125" style="110" customWidth="1"/>
    <col min="3" max="3" width="17.42578125" style="109" customWidth="1"/>
    <col min="4" max="4" width="22" style="88" customWidth="1"/>
    <col min="5" max="16384" width="9.140625" style="88"/>
  </cols>
  <sheetData>
    <row r="1" spans="1:3" ht="20.25" customHeight="1">
      <c r="A1" s="259" t="s">
        <v>302</v>
      </c>
      <c r="B1" s="259"/>
      <c r="C1" s="259"/>
    </row>
    <row r="2" spans="1:3" ht="16.5" customHeight="1">
      <c r="A2" s="259" t="s">
        <v>213</v>
      </c>
      <c r="B2" s="259"/>
      <c r="C2" s="259"/>
    </row>
    <row r="3" spans="1:3" ht="22.5" customHeight="1">
      <c r="A3" s="89"/>
      <c r="B3" s="90"/>
      <c r="C3" s="165" t="s">
        <v>2</v>
      </c>
    </row>
    <row r="4" spans="1:3" ht="21.75" customHeight="1">
      <c r="A4" s="91" t="s">
        <v>303</v>
      </c>
      <c r="B4" s="92" t="s">
        <v>304</v>
      </c>
      <c r="C4" s="93" t="s">
        <v>305</v>
      </c>
    </row>
    <row r="5" spans="1:3" ht="18.75">
      <c r="A5" s="94"/>
      <c r="B5" s="95" t="s">
        <v>74</v>
      </c>
      <c r="C5" s="96"/>
    </row>
    <row r="6" spans="1:3" ht="24" customHeight="1">
      <c r="A6" s="97">
        <v>1</v>
      </c>
      <c r="B6" s="98" t="s">
        <v>306</v>
      </c>
      <c r="C6" s="99">
        <v>2500000</v>
      </c>
    </row>
    <row r="7" spans="1:3" ht="21" customHeight="1">
      <c r="A7" s="97">
        <v>2</v>
      </c>
      <c r="B7" s="98" t="s">
        <v>307</v>
      </c>
      <c r="C7" s="99">
        <v>1490000</v>
      </c>
    </row>
    <row r="8" spans="1:3" ht="20.25" customHeight="1">
      <c r="A8" s="97">
        <v>3</v>
      </c>
      <c r="B8" s="98" t="s">
        <v>308</v>
      </c>
      <c r="C8" s="99">
        <v>2554000</v>
      </c>
    </row>
    <row r="9" spans="1:3" ht="20.25" customHeight="1">
      <c r="A9" s="97"/>
      <c r="B9" s="100" t="s">
        <v>309</v>
      </c>
      <c r="C9" s="101">
        <f>SUM(C6:C8)</f>
        <v>6544000</v>
      </c>
    </row>
    <row r="10" spans="1:3" ht="21" customHeight="1">
      <c r="A10" s="102"/>
      <c r="B10" s="94" t="s">
        <v>310</v>
      </c>
      <c r="C10" s="96"/>
    </row>
    <row r="11" spans="1:3" ht="25.5" customHeight="1">
      <c r="A11" s="97">
        <v>1</v>
      </c>
      <c r="B11" s="98" t="s">
        <v>311</v>
      </c>
      <c r="C11" s="99">
        <v>19000000</v>
      </c>
    </row>
    <row r="12" spans="1:3" ht="18.75" customHeight="1">
      <c r="A12" s="97"/>
      <c r="B12" s="100" t="s">
        <v>312</v>
      </c>
      <c r="C12" s="101">
        <f>C11</f>
        <v>19000000</v>
      </c>
    </row>
    <row r="13" spans="1:3" ht="19.5" customHeight="1">
      <c r="A13" s="102"/>
      <c r="B13" s="94" t="s">
        <v>76</v>
      </c>
      <c r="C13" s="96"/>
    </row>
    <row r="14" spans="1:3" ht="18.75">
      <c r="A14" s="97">
        <v>1</v>
      </c>
      <c r="B14" s="98" t="s">
        <v>313</v>
      </c>
      <c r="C14" s="99">
        <v>2000000</v>
      </c>
    </row>
    <row r="15" spans="1:3" ht="23.25" customHeight="1">
      <c r="A15" s="97">
        <v>2</v>
      </c>
      <c r="B15" s="98" t="s">
        <v>218</v>
      </c>
      <c r="C15" s="99">
        <v>9000000</v>
      </c>
    </row>
    <row r="16" spans="1:3" ht="18.75">
      <c r="A16" s="97"/>
      <c r="B16" s="103" t="s">
        <v>314</v>
      </c>
      <c r="C16" s="101">
        <f>SUM(C14:C15)</f>
        <v>11000000</v>
      </c>
    </row>
    <row r="17" spans="1:3" ht="18.75">
      <c r="A17" s="97"/>
      <c r="B17" s="104" t="s">
        <v>77</v>
      </c>
      <c r="C17" s="99"/>
    </row>
    <row r="18" spans="1:3" ht="21" customHeight="1">
      <c r="A18" s="97">
        <v>1</v>
      </c>
      <c r="B18" s="98" t="s">
        <v>315</v>
      </c>
      <c r="C18" s="99">
        <v>7330500</v>
      </c>
    </row>
    <row r="19" spans="1:3" ht="24.75" customHeight="1">
      <c r="A19" s="97">
        <v>2</v>
      </c>
      <c r="B19" s="98" t="s">
        <v>316</v>
      </c>
      <c r="C19" s="99">
        <v>9603000</v>
      </c>
    </row>
    <row r="20" spans="1:3" ht="17.25" customHeight="1">
      <c r="A20" s="97"/>
      <c r="B20" s="100" t="s">
        <v>317</v>
      </c>
      <c r="C20" s="101">
        <f>SUM(C18:C19)</f>
        <v>16933500</v>
      </c>
    </row>
    <row r="21" spans="1:3" ht="21" customHeight="1">
      <c r="A21" s="102"/>
      <c r="B21" s="94" t="s">
        <v>78</v>
      </c>
      <c r="C21" s="96"/>
    </row>
    <row r="22" spans="1:3" ht="21" customHeight="1">
      <c r="A22" s="97">
        <v>1</v>
      </c>
      <c r="B22" s="98" t="s">
        <v>38</v>
      </c>
      <c r="C22" s="99">
        <v>1400000</v>
      </c>
    </row>
    <row r="23" spans="1:3" ht="21.75" customHeight="1">
      <c r="A23" s="97"/>
      <c r="B23" s="100" t="s">
        <v>317</v>
      </c>
      <c r="C23" s="101">
        <f>SUM(C22)</f>
        <v>1400000</v>
      </c>
    </row>
    <row r="24" spans="1:3" ht="21.75" customHeight="1">
      <c r="A24" s="102"/>
      <c r="B24" s="94" t="s">
        <v>79</v>
      </c>
      <c r="C24" s="96"/>
    </row>
    <row r="25" spans="1:3" ht="23.25" customHeight="1">
      <c r="A25" s="97">
        <v>1</v>
      </c>
      <c r="B25" s="98" t="s">
        <v>39</v>
      </c>
      <c r="C25" s="99">
        <v>1750000</v>
      </c>
    </row>
    <row r="26" spans="1:3" ht="18" customHeight="1">
      <c r="A26" s="97">
        <v>2</v>
      </c>
      <c r="B26" s="98" t="s">
        <v>40</v>
      </c>
      <c r="C26" s="99">
        <v>687700</v>
      </c>
    </row>
    <row r="27" spans="1:3" ht="18" customHeight="1">
      <c r="A27" s="97"/>
      <c r="B27" s="103" t="s">
        <v>314</v>
      </c>
      <c r="C27" s="101">
        <f>SUM(C25:C26)</f>
        <v>2437700</v>
      </c>
    </row>
    <row r="28" spans="1:3" ht="21.75" customHeight="1">
      <c r="A28" s="102"/>
      <c r="B28" s="94" t="s">
        <v>93</v>
      </c>
      <c r="C28" s="96"/>
    </row>
    <row r="29" spans="1:3" ht="22.5" customHeight="1">
      <c r="A29" s="97">
        <v>1</v>
      </c>
      <c r="B29" s="98" t="s">
        <v>41</v>
      </c>
      <c r="C29" s="99">
        <v>6860000</v>
      </c>
    </row>
    <row r="30" spans="1:3" ht="24.75" customHeight="1">
      <c r="A30" s="97">
        <v>2</v>
      </c>
      <c r="B30" s="98" t="s">
        <v>73</v>
      </c>
      <c r="C30" s="99">
        <v>29400000</v>
      </c>
    </row>
    <row r="31" spans="1:3" ht="19.5" customHeight="1">
      <c r="A31" s="97"/>
      <c r="B31" s="103" t="s">
        <v>314</v>
      </c>
      <c r="C31" s="101">
        <f>SUM(C29:C30)</f>
        <v>36260000</v>
      </c>
    </row>
    <row r="32" spans="1:3" ht="19.5" customHeight="1">
      <c r="A32" s="102"/>
      <c r="B32" s="94" t="s">
        <v>80</v>
      </c>
      <c r="C32" s="96"/>
    </row>
    <row r="33" spans="1:3" ht="19.5" customHeight="1">
      <c r="A33" s="97">
        <v>1</v>
      </c>
      <c r="B33" s="98" t="s">
        <v>318</v>
      </c>
      <c r="C33" s="99">
        <v>1229000</v>
      </c>
    </row>
    <row r="34" spans="1:3" ht="19.5" customHeight="1">
      <c r="A34" s="97"/>
      <c r="B34" s="103" t="s">
        <v>317</v>
      </c>
      <c r="C34" s="101">
        <f>SUM(C33)</f>
        <v>1229000</v>
      </c>
    </row>
    <row r="35" spans="1:3" ht="19.5" customHeight="1">
      <c r="A35" s="102"/>
      <c r="B35" s="94" t="s">
        <v>81</v>
      </c>
      <c r="C35" s="96"/>
    </row>
    <row r="36" spans="1:3" ht="19.5" customHeight="1">
      <c r="A36" s="97">
        <v>1</v>
      </c>
      <c r="B36" s="98" t="s">
        <v>319</v>
      </c>
      <c r="C36" s="99">
        <v>1185000</v>
      </c>
    </row>
    <row r="37" spans="1:3" ht="64.5" customHeight="1">
      <c r="A37" s="97"/>
      <c r="B37" s="103" t="s">
        <v>317</v>
      </c>
      <c r="C37" s="101">
        <f>SUM(C36)</f>
        <v>1185000</v>
      </c>
    </row>
    <row r="38" spans="1:3" ht="19.5" customHeight="1">
      <c r="A38" s="102"/>
      <c r="B38" s="94" t="s">
        <v>216</v>
      </c>
      <c r="C38" s="96"/>
    </row>
    <row r="39" spans="1:3" ht="24" customHeight="1">
      <c r="A39" s="97">
        <v>1</v>
      </c>
      <c r="B39" s="98" t="s">
        <v>320</v>
      </c>
      <c r="C39" s="99">
        <v>5450000</v>
      </c>
    </row>
    <row r="40" spans="1:3" ht="19.5" customHeight="1">
      <c r="A40" s="97"/>
      <c r="B40" s="103" t="s">
        <v>317</v>
      </c>
      <c r="C40" s="101">
        <f>SUM(C39)</f>
        <v>5450000</v>
      </c>
    </row>
    <row r="41" spans="1:3" ht="18.75" customHeight="1">
      <c r="A41" s="105"/>
      <c r="B41" s="94" t="s">
        <v>82</v>
      </c>
      <c r="C41" s="96"/>
    </row>
    <row r="42" spans="1:3" ht="45" customHeight="1">
      <c r="A42" s="97">
        <v>1</v>
      </c>
      <c r="B42" s="98" t="s">
        <v>321</v>
      </c>
      <c r="C42" s="99">
        <v>9038700</v>
      </c>
    </row>
    <row r="43" spans="1:3" ht="18.75">
      <c r="A43" s="97">
        <v>2</v>
      </c>
      <c r="B43" s="98" t="s">
        <v>322</v>
      </c>
      <c r="C43" s="99">
        <v>1435500</v>
      </c>
    </row>
    <row r="44" spans="1:3" ht="37.5">
      <c r="A44" s="97">
        <v>3</v>
      </c>
      <c r="B44" s="98" t="s">
        <v>323</v>
      </c>
      <c r="C44" s="99">
        <v>2940000</v>
      </c>
    </row>
    <row r="45" spans="1:3" ht="24.75" customHeight="1">
      <c r="A45" s="97">
        <v>4</v>
      </c>
      <c r="B45" s="98" t="s">
        <v>324</v>
      </c>
      <c r="C45" s="99">
        <v>3719100</v>
      </c>
    </row>
    <row r="46" spans="1:3" ht="28.5" customHeight="1">
      <c r="A46" s="97">
        <v>5</v>
      </c>
      <c r="B46" s="98" t="s">
        <v>325</v>
      </c>
      <c r="C46" s="99">
        <v>6508700</v>
      </c>
    </row>
    <row r="47" spans="1:3" ht="18.75">
      <c r="A47" s="97"/>
      <c r="B47" s="103" t="s">
        <v>326</v>
      </c>
      <c r="C47" s="101">
        <f>SUM(C42:C46)</f>
        <v>23642000</v>
      </c>
    </row>
    <row r="48" spans="1:3" ht="21" customHeight="1">
      <c r="A48" s="102"/>
      <c r="B48" s="94" t="s">
        <v>83</v>
      </c>
      <c r="C48" s="96"/>
    </row>
    <row r="49" spans="1:3" ht="42.75" customHeight="1">
      <c r="A49" s="97">
        <v>1</v>
      </c>
      <c r="B49" s="98" t="s">
        <v>327</v>
      </c>
      <c r="C49" s="99">
        <v>7033000</v>
      </c>
    </row>
    <row r="50" spans="1:3" ht="43.5" customHeight="1">
      <c r="A50" s="97">
        <v>2</v>
      </c>
      <c r="B50" s="98" t="s">
        <v>328</v>
      </c>
      <c r="C50" s="99">
        <v>11095600</v>
      </c>
    </row>
    <row r="51" spans="1:3" ht="18.75">
      <c r="A51" s="97"/>
      <c r="B51" s="103" t="s">
        <v>314</v>
      </c>
      <c r="C51" s="101">
        <f>SUM(C49:C50)</f>
        <v>18128600</v>
      </c>
    </row>
    <row r="52" spans="1:3" ht="18.75">
      <c r="A52" s="102"/>
      <c r="B52" s="94" t="s">
        <v>84</v>
      </c>
      <c r="C52" s="96"/>
    </row>
    <row r="53" spans="1:3" ht="20.25" customHeight="1">
      <c r="A53" s="97">
        <v>1</v>
      </c>
      <c r="B53" s="98" t="s">
        <v>53</v>
      </c>
      <c r="C53" s="99">
        <v>7408800</v>
      </c>
    </row>
    <row r="54" spans="1:3" ht="37.5">
      <c r="A54" s="97">
        <v>2</v>
      </c>
      <c r="B54" s="98" t="s">
        <v>329</v>
      </c>
      <c r="C54" s="99">
        <v>13916000</v>
      </c>
    </row>
    <row r="55" spans="1:3" ht="18.75">
      <c r="A55" s="97"/>
      <c r="B55" s="103" t="s">
        <v>314</v>
      </c>
      <c r="C55" s="101">
        <f>SUM(C53:C54)</f>
        <v>21324800</v>
      </c>
    </row>
    <row r="56" spans="1:3" ht="19.5" customHeight="1">
      <c r="A56" s="102"/>
      <c r="B56" s="94" t="s">
        <v>85</v>
      </c>
      <c r="C56" s="96"/>
    </row>
    <row r="57" spans="1:3" ht="22.5" customHeight="1">
      <c r="A57" s="97">
        <v>1</v>
      </c>
      <c r="B57" s="98" t="s">
        <v>330</v>
      </c>
      <c r="C57" s="99">
        <v>5880000</v>
      </c>
    </row>
    <row r="58" spans="1:3" ht="25.5" customHeight="1">
      <c r="A58" s="97">
        <v>2</v>
      </c>
      <c r="B58" s="98" t="s">
        <v>331</v>
      </c>
      <c r="C58" s="99">
        <v>8745500</v>
      </c>
    </row>
    <row r="59" spans="1:3" ht="18.75" customHeight="1">
      <c r="A59" s="97"/>
      <c r="B59" s="103" t="s">
        <v>314</v>
      </c>
      <c r="C59" s="101">
        <f>SUM(C57:C58)</f>
        <v>14625500</v>
      </c>
    </row>
    <row r="60" spans="1:3" ht="19.5" customHeight="1">
      <c r="A60" s="102"/>
      <c r="B60" s="94" t="s">
        <v>86</v>
      </c>
      <c r="C60" s="96"/>
    </row>
    <row r="61" spans="1:3" ht="21" customHeight="1">
      <c r="A61" s="97">
        <v>1</v>
      </c>
      <c r="B61" s="98" t="s">
        <v>332</v>
      </c>
      <c r="C61" s="99">
        <v>16856000</v>
      </c>
    </row>
    <row r="62" spans="1:3" ht="23.25" customHeight="1">
      <c r="A62" s="97">
        <v>2</v>
      </c>
      <c r="B62" s="98" t="s">
        <v>333</v>
      </c>
      <c r="C62" s="99">
        <v>10515400</v>
      </c>
    </row>
    <row r="63" spans="1:3" ht="18.75" customHeight="1">
      <c r="A63" s="97"/>
      <c r="B63" s="103" t="s">
        <v>314</v>
      </c>
      <c r="C63" s="101">
        <f>SUM(C61:C62)</f>
        <v>27371400</v>
      </c>
    </row>
    <row r="64" spans="1:3" ht="18.75">
      <c r="A64" s="105"/>
      <c r="B64" s="94" t="s">
        <v>87</v>
      </c>
      <c r="C64" s="96"/>
    </row>
    <row r="65" spans="1:3" ht="23.25" customHeight="1">
      <c r="A65" s="97">
        <v>1</v>
      </c>
      <c r="B65" s="98" t="s">
        <v>334</v>
      </c>
      <c r="C65" s="99">
        <v>3095800</v>
      </c>
    </row>
    <row r="66" spans="1:3" ht="21" customHeight="1">
      <c r="A66" s="97">
        <v>2</v>
      </c>
      <c r="B66" s="98" t="s">
        <v>335</v>
      </c>
      <c r="C66" s="99">
        <v>2893000</v>
      </c>
    </row>
    <row r="67" spans="1:3" ht="37.5">
      <c r="A67" s="97">
        <v>3</v>
      </c>
      <c r="B67" s="98" t="s">
        <v>336</v>
      </c>
      <c r="C67" s="99">
        <v>3528000</v>
      </c>
    </row>
    <row r="68" spans="1:3" ht="18.75">
      <c r="A68" s="97"/>
      <c r="B68" s="103" t="s">
        <v>337</v>
      </c>
      <c r="C68" s="101">
        <f>SUM(C65:C67)</f>
        <v>9516800</v>
      </c>
    </row>
    <row r="69" spans="1:3" ht="18.75">
      <c r="A69" s="105"/>
      <c r="B69" s="94" t="s">
        <v>88</v>
      </c>
      <c r="C69" s="96"/>
    </row>
    <row r="70" spans="1:3" ht="18.75">
      <c r="A70" s="97">
        <v>1</v>
      </c>
      <c r="B70" s="98" t="s">
        <v>338</v>
      </c>
      <c r="C70" s="99">
        <v>6245500</v>
      </c>
    </row>
    <row r="71" spans="1:3" ht="24" customHeight="1">
      <c r="A71" s="97">
        <v>2</v>
      </c>
      <c r="B71" s="98" t="s">
        <v>339</v>
      </c>
      <c r="C71" s="99">
        <v>6245500</v>
      </c>
    </row>
    <row r="72" spans="1:3" ht="24" customHeight="1">
      <c r="A72" s="97"/>
      <c r="B72" s="98" t="s">
        <v>340</v>
      </c>
      <c r="C72" s="99">
        <v>1146600</v>
      </c>
    </row>
    <row r="73" spans="1:3" ht="18.75">
      <c r="A73" s="97"/>
      <c r="B73" s="103" t="s">
        <v>314</v>
      </c>
      <c r="C73" s="101">
        <f>SUM(C70:C72)</f>
        <v>13637600</v>
      </c>
    </row>
    <row r="74" spans="1:3" ht="18.75">
      <c r="A74" s="105"/>
      <c r="B74" s="94" t="s">
        <v>89</v>
      </c>
      <c r="C74" s="96"/>
    </row>
    <row r="75" spans="1:3" ht="18.75">
      <c r="A75" s="97">
        <v>1</v>
      </c>
      <c r="B75" s="98" t="s">
        <v>341</v>
      </c>
      <c r="C75" s="99">
        <v>2940000</v>
      </c>
    </row>
    <row r="76" spans="1:3" ht="40.5" customHeight="1">
      <c r="A76" s="97">
        <v>2</v>
      </c>
      <c r="B76" s="98" t="s">
        <v>342</v>
      </c>
      <c r="C76" s="99">
        <v>8373100</v>
      </c>
    </row>
    <row r="77" spans="1:3" ht="25.5" customHeight="1">
      <c r="A77" s="97">
        <v>3</v>
      </c>
      <c r="B77" s="98" t="s">
        <v>343</v>
      </c>
      <c r="C77" s="99">
        <v>9261000</v>
      </c>
    </row>
    <row r="78" spans="1:3" ht="18.75">
      <c r="A78" s="97"/>
      <c r="B78" s="103" t="s">
        <v>314</v>
      </c>
      <c r="C78" s="101">
        <f>SUM(C75:C77)</f>
        <v>20574100</v>
      </c>
    </row>
    <row r="79" spans="1:3" ht="18.75">
      <c r="A79" s="105"/>
      <c r="B79" s="94" t="s">
        <v>90</v>
      </c>
      <c r="C79" s="96"/>
    </row>
    <row r="80" spans="1:3" ht="44.25" customHeight="1">
      <c r="A80" s="97">
        <v>1</v>
      </c>
      <c r="B80" s="98" t="s">
        <v>344</v>
      </c>
      <c r="C80" s="99">
        <v>13460000</v>
      </c>
    </row>
    <row r="81" spans="1:3" ht="42" customHeight="1">
      <c r="A81" s="97">
        <v>2</v>
      </c>
      <c r="B81" s="98" t="s">
        <v>345</v>
      </c>
      <c r="C81" s="99">
        <v>2000000</v>
      </c>
    </row>
    <row r="82" spans="1:3" ht="18.75" customHeight="1">
      <c r="A82" s="97"/>
      <c r="B82" s="103" t="s">
        <v>314</v>
      </c>
      <c r="C82" s="101">
        <f>SUM(C80:C81)</f>
        <v>15460000</v>
      </c>
    </row>
    <row r="83" spans="1:3" ht="21.75" customHeight="1">
      <c r="A83" s="105"/>
      <c r="B83" s="94" t="s">
        <v>346</v>
      </c>
      <c r="C83" s="96"/>
    </row>
    <row r="84" spans="1:3" ht="18.75">
      <c r="A84" s="97">
        <v>1</v>
      </c>
      <c r="B84" s="98" t="s">
        <v>347</v>
      </c>
      <c r="C84" s="99">
        <v>3600000</v>
      </c>
    </row>
    <row r="85" spans="1:3" ht="18.75">
      <c r="A85" s="97"/>
      <c r="B85" s="103" t="s">
        <v>317</v>
      </c>
      <c r="C85" s="101">
        <f>SUM(C84)</f>
        <v>3600000</v>
      </c>
    </row>
    <row r="86" spans="1:3" ht="18.75">
      <c r="A86" s="102"/>
      <c r="B86" s="95" t="s">
        <v>91</v>
      </c>
      <c r="C86" s="96"/>
    </row>
    <row r="87" spans="1:3" ht="23.25" customHeight="1">
      <c r="A87" s="97">
        <v>1</v>
      </c>
      <c r="B87" s="98" t="s">
        <v>348</v>
      </c>
      <c r="C87" s="99">
        <v>8513800</v>
      </c>
    </row>
    <row r="88" spans="1:3" ht="24.75" customHeight="1">
      <c r="A88" s="97">
        <v>2</v>
      </c>
      <c r="B88" s="98" t="s">
        <v>349</v>
      </c>
      <c r="C88" s="99">
        <v>15000000</v>
      </c>
    </row>
    <row r="89" spans="1:3" ht="18" customHeight="1">
      <c r="A89" s="97"/>
      <c r="B89" s="103" t="s">
        <v>317</v>
      </c>
      <c r="C89" s="101">
        <f>SUM(C87:C88)</f>
        <v>23513800</v>
      </c>
    </row>
    <row r="90" spans="1:3" ht="17.25" customHeight="1">
      <c r="A90" s="105"/>
      <c r="B90" s="94" t="s">
        <v>350</v>
      </c>
      <c r="C90" s="96"/>
    </row>
    <row r="91" spans="1:3" ht="18.75" customHeight="1">
      <c r="A91" s="97">
        <v>1</v>
      </c>
      <c r="B91" s="98" t="s">
        <v>351</v>
      </c>
      <c r="C91" s="99">
        <v>2500000</v>
      </c>
    </row>
    <row r="92" spans="1:3" ht="19.5" customHeight="1">
      <c r="A92" s="97">
        <v>2</v>
      </c>
      <c r="B92" s="98" t="s">
        <v>352</v>
      </c>
      <c r="C92" s="99">
        <v>3150000</v>
      </c>
    </row>
    <row r="93" spans="1:3" ht="21" customHeight="1">
      <c r="A93" s="97"/>
      <c r="B93" s="103" t="s">
        <v>317</v>
      </c>
      <c r="C93" s="101">
        <f>SUM(C91:C92)</f>
        <v>5650000</v>
      </c>
    </row>
    <row r="94" spans="1:3" ht="18.75">
      <c r="A94" s="106"/>
      <c r="B94" s="107" t="s">
        <v>353</v>
      </c>
      <c r="C94" s="108">
        <f>C9+C12+C16+C20+C23+C27+C31+C34+C37+C40+C47+C51+C85+C55+C59+C63+C68+C73+C78+C82+C89+C93</f>
        <v>298483800</v>
      </c>
    </row>
  </sheetData>
  <mergeCells count="2">
    <mergeCell ref="A1:C1"/>
    <mergeCell ref="A2:C2"/>
  </mergeCells>
  <pageMargins left="0.31496062992125984" right="0.31496062992125984" top="0.51181102362204722" bottom="0.31496062992125984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I19"/>
  <sheetViews>
    <sheetView tabSelected="1" zoomScale="110" zoomScaleNormal="110" workbookViewId="0">
      <selection activeCell="B19" sqref="B19:I19"/>
    </sheetView>
  </sheetViews>
  <sheetFormatPr defaultRowHeight="23.25" outlineLevelRow="4" outlineLevelCol="1"/>
  <cols>
    <col min="1" max="1" width="2.5703125" style="77" customWidth="1"/>
    <col min="2" max="2" width="49.85546875" style="77" customWidth="1"/>
    <col min="3" max="3" width="15.7109375" style="3" hidden="1" customWidth="1" outlineLevel="1"/>
    <col min="4" max="4" width="15.7109375" style="1" hidden="1" customWidth="1" outlineLevel="1"/>
    <col min="5" max="5" width="0" style="77" hidden="1" customWidth="1"/>
    <col min="6" max="6" width="45.5703125" style="77" customWidth="1"/>
    <col min="7" max="7" width="18.85546875" style="162" customWidth="1" collapsed="1"/>
    <col min="8" max="8" width="23.140625" style="77" customWidth="1"/>
    <col min="9" max="9" width="28.140625" style="77" customWidth="1"/>
    <col min="10" max="255" width="9.140625" style="77"/>
    <col min="256" max="256" width="0" style="77" hidden="1" customWidth="1"/>
    <col min="257" max="257" width="85.7109375" style="77" customWidth="1"/>
    <col min="258" max="259" width="0" style="77" hidden="1" customWidth="1"/>
    <col min="260" max="260" width="23.85546875" style="77" customWidth="1"/>
    <col min="261" max="261" width="0" style="77" hidden="1" customWidth="1"/>
    <col min="262" max="511" width="9.140625" style="77"/>
    <col min="512" max="512" width="0" style="77" hidden="1" customWidth="1"/>
    <col min="513" max="513" width="85.7109375" style="77" customWidth="1"/>
    <col min="514" max="515" width="0" style="77" hidden="1" customWidth="1"/>
    <col min="516" max="516" width="23.85546875" style="77" customWidth="1"/>
    <col min="517" max="517" width="0" style="77" hidden="1" customWidth="1"/>
    <col min="518" max="767" width="9.140625" style="77"/>
    <col min="768" max="768" width="0" style="77" hidden="1" customWidth="1"/>
    <col min="769" max="769" width="85.7109375" style="77" customWidth="1"/>
    <col min="770" max="771" width="0" style="77" hidden="1" customWidth="1"/>
    <col min="772" max="772" width="23.85546875" style="77" customWidth="1"/>
    <col min="773" max="773" width="0" style="77" hidden="1" customWidth="1"/>
    <col min="774" max="1023" width="9.140625" style="77"/>
    <col min="1024" max="1024" width="0" style="77" hidden="1" customWidth="1"/>
    <col min="1025" max="1025" width="85.7109375" style="77" customWidth="1"/>
    <col min="1026" max="1027" width="0" style="77" hidden="1" customWidth="1"/>
    <col min="1028" max="1028" width="23.85546875" style="77" customWidth="1"/>
    <col min="1029" max="1029" width="0" style="77" hidden="1" customWidth="1"/>
    <col min="1030" max="1279" width="9.140625" style="77"/>
    <col min="1280" max="1280" width="0" style="77" hidden="1" customWidth="1"/>
    <col min="1281" max="1281" width="85.7109375" style="77" customWidth="1"/>
    <col min="1282" max="1283" width="0" style="77" hidden="1" customWidth="1"/>
    <col min="1284" max="1284" width="23.85546875" style="77" customWidth="1"/>
    <col min="1285" max="1285" width="0" style="77" hidden="1" customWidth="1"/>
    <col min="1286" max="1535" width="9.140625" style="77"/>
    <col min="1536" max="1536" width="0" style="77" hidden="1" customWidth="1"/>
    <col min="1537" max="1537" width="85.7109375" style="77" customWidth="1"/>
    <col min="1538" max="1539" width="0" style="77" hidden="1" customWidth="1"/>
    <col min="1540" max="1540" width="23.85546875" style="77" customWidth="1"/>
    <col min="1541" max="1541" width="0" style="77" hidden="1" customWidth="1"/>
    <col min="1542" max="1791" width="9.140625" style="77"/>
    <col min="1792" max="1792" width="0" style="77" hidden="1" customWidth="1"/>
    <col min="1793" max="1793" width="85.7109375" style="77" customWidth="1"/>
    <col min="1794" max="1795" width="0" style="77" hidden="1" customWidth="1"/>
    <col min="1796" max="1796" width="23.85546875" style="77" customWidth="1"/>
    <col min="1797" max="1797" width="0" style="77" hidden="1" customWidth="1"/>
    <col min="1798" max="2047" width="9.140625" style="77"/>
    <col min="2048" max="2048" width="0" style="77" hidden="1" customWidth="1"/>
    <col min="2049" max="2049" width="85.7109375" style="77" customWidth="1"/>
    <col min="2050" max="2051" width="0" style="77" hidden="1" customWidth="1"/>
    <col min="2052" max="2052" width="23.85546875" style="77" customWidth="1"/>
    <col min="2053" max="2053" width="0" style="77" hidden="1" customWidth="1"/>
    <col min="2054" max="2303" width="9.140625" style="77"/>
    <col min="2304" max="2304" width="0" style="77" hidden="1" customWidth="1"/>
    <col min="2305" max="2305" width="85.7109375" style="77" customWidth="1"/>
    <col min="2306" max="2307" width="0" style="77" hidden="1" customWidth="1"/>
    <col min="2308" max="2308" width="23.85546875" style="77" customWidth="1"/>
    <col min="2309" max="2309" width="0" style="77" hidden="1" customWidth="1"/>
    <col min="2310" max="2559" width="9.140625" style="77"/>
    <col min="2560" max="2560" width="0" style="77" hidden="1" customWidth="1"/>
    <col min="2561" max="2561" width="85.7109375" style="77" customWidth="1"/>
    <col min="2562" max="2563" width="0" style="77" hidden="1" customWidth="1"/>
    <col min="2564" max="2564" width="23.85546875" style="77" customWidth="1"/>
    <col min="2565" max="2565" width="0" style="77" hidden="1" customWidth="1"/>
    <col min="2566" max="2815" width="9.140625" style="77"/>
    <col min="2816" max="2816" width="0" style="77" hidden="1" customWidth="1"/>
    <col min="2817" max="2817" width="85.7109375" style="77" customWidth="1"/>
    <col min="2818" max="2819" width="0" style="77" hidden="1" customWidth="1"/>
    <col min="2820" max="2820" width="23.85546875" style="77" customWidth="1"/>
    <col min="2821" max="2821" width="0" style="77" hidden="1" customWidth="1"/>
    <col min="2822" max="3071" width="9.140625" style="77"/>
    <col min="3072" max="3072" width="0" style="77" hidden="1" customWidth="1"/>
    <col min="3073" max="3073" width="85.7109375" style="77" customWidth="1"/>
    <col min="3074" max="3075" width="0" style="77" hidden="1" customWidth="1"/>
    <col min="3076" max="3076" width="23.85546875" style="77" customWidth="1"/>
    <col min="3077" max="3077" width="0" style="77" hidden="1" customWidth="1"/>
    <col min="3078" max="3327" width="9.140625" style="77"/>
    <col min="3328" max="3328" width="0" style="77" hidden="1" customWidth="1"/>
    <col min="3329" max="3329" width="85.7109375" style="77" customWidth="1"/>
    <col min="3330" max="3331" width="0" style="77" hidden="1" customWidth="1"/>
    <col min="3332" max="3332" width="23.85546875" style="77" customWidth="1"/>
    <col min="3333" max="3333" width="0" style="77" hidden="1" customWidth="1"/>
    <col min="3334" max="3583" width="9.140625" style="77"/>
    <col min="3584" max="3584" width="0" style="77" hidden="1" customWidth="1"/>
    <col min="3585" max="3585" width="85.7109375" style="77" customWidth="1"/>
    <col min="3586" max="3587" width="0" style="77" hidden="1" customWidth="1"/>
    <col min="3588" max="3588" width="23.85546875" style="77" customWidth="1"/>
    <col min="3589" max="3589" width="0" style="77" hidden="1" customWidth="1"/>
    <col min="3590" max="3839" width="9.140625" style="77"/>
    <col min="3840" max="3840" width="0" style="77" hidden="1" customWidth="1"/>
    <col min="3841" max="3841" width="85.7109375" style="77" customWidth="1"/>
    <col min="3842" max="3843" width="0" style="77" hidden="1" customWidth="1"/>
    <col min="3844" max="3844" width="23.85546875" style="77" customWidth="1"/>
    <col min="3845" max="3845" width="0" style="77" hidden="1" customWidth="1"/>
    <col min="3846" max="4095" width="9.140625" style="77"/>
    <col min="4096" max="4096" width="0" style="77" hidden="1" customWidth="1"/>
    <col min="4097" max="4097" width="85.7109375" style="77" customWidth="1"/>
    <col min="4098" max="4099" width="0" style="77" hidden="1" customWidth="1"/>
    <col min="4100" max="4100" width="23.85546875" style="77" customWidth="1"/>
    <col min="4101" max="4101" width="0" style="77" hidden="1" customWidth="1"/>
    <col min="4102" max="4351" width="9.140625" style="77"/>
    <col min="4352" max="4352" width="0" style="77" hidden="1" customWidth="1"/>
    <col min="4353" max="4353" width="85.7109375" style="77" customWidth="1"/>
    <col min="4354" max="4355" width="0" style="77" hidden="1" customWidth="1"/>
    <col min="4356" max="4356" width="23.85546875" style="77" customWidth="1"/>
    <col min="4357" max="4357" width="0" style="77" hidden="1" customWidth="1"/>
    <col min="4358" max="4607" width="9.140625" style="77"/>
    <col min="4608" max="4608" width="0" style="77" hidden="1" customWidth="1"/>
    <col min="4609" max="4609" width="85.7109375" style="77" customWidth="1"/>
    <col min="4610" max="4611" width="0" style="77" hidden="1" customWidth="1"/>
    <col min="4612" max="4612" width="23.85546875" style="77" customWidth="1"/>
    <col min="4613" max="4613" width="0" style="77" hidden="1" customWidth="1"/>
    <col min="4614" max="4863" width="9.140625" style="77"/>
    <col min="4864" max="4864" width="0" style="77" hidden="1" customWidth="1"/>
    <col min="4865" max="4865" width="85.7109375" style="77" customWidth="1"/>
    <col min="4866" max="4867" width="0" style="77" hidden="1" customWidth="1"/>
    <col min="4868" max="4868" width="23.85546875" style="77" customWidth="1"/>
    <col min="4869" max="4869" width="0" style="77" hidden="1" customWidth="1"/>
    <col min="4870" max="5119" width="9.140625" style="77"/>
    <col min="5120" max="5120" width="0" style="77" hidden="1" customWidth="1"/>
    <col min="5121" max="5121" width="85.7109375" style="77" customWidth="1"/>
    <col min="5122" max="5123" width="0" style="77" hidden="1" customWidth="1"/>
    <col min="5124" max="5124" width="23.85546875" style="77" customWidth="1"/>
    <col min="5125" max="5125" width="0" style="77" hidden="1" customWidth="1"/>
    <col min="5126" max="5375" width="9.140625" style="77"/>
    <col min="5376" max="5376" width="0" style="77" hidden="1" customWidth="1"/>
    <col min="5377" max="5377" width="85.7109375" style="77" customWidth="1"/>
    <col min="5378" max="5379" width="0" style="77" hidden="1" customWidth="1"/>
    <col min="5380" max="5380" width="23.85546875" style="77" customWidth="1"/>
    <col min="5381" max="5381" width="0" style="77" hidden="1" customWidth="1"/>
    <col min="5382" max="5631" width="9.140625" style="77"/>
    <col min="5632" max="5632" width="0" style="77" hidden="1" customWidth="1"/>
    <col min="5633" max="5633" width="85.7109375" style="77" customWidth="1"/>
    <col min="5634" max="5635" width="0" style="77" hidden="1" customWidth="1"/>
    <col min="5636" max="5636" width="23.85546875" style="77" customWidth="1"/>
    <col min="5637" max="5637" width="0" style="77" hidden="1" customWidth="1"/>
    <col min="5638" max="5887" width="9.140625" style="77"/>
    <col min="5888" max="5888" width="0" style="77" hidden="1" customWidth="1"/>
    <col min="5889" max="5889" width="85.7109375" style="77" customWidth="1"/>
    <col min="5890" max="5891" width="0" style="77" hidden="1" customWidth="1"/>
    <col min="5892" max="5892" width="23.85546875" style="77" customWidth="1"/>
    <col min="5893" max="5893" width="0" style="77" hidden="1" customWidth="1"/>
    <col min="5894" max="6143" width="9.140625" style="77"/>
    <col min="6144" max="6144" width="0" style="77" hidden="1" customWidth="1"/>
    <col min="6145" max="6145" width="85.7109375" style="77" customWidth="1"/>
    <col min="6146" max="6147" width="0" style="77" hidden="1" customWidth="1"/>
    <col min="6148" max="6148" width="23.85546875" style="77" customWidth="1"/>
    <col min="6149" max="6149" width="0" style="77" hidden="1" customWidth="1"/>
    <col min="6150" max="6399" width="9.140625" style="77"/>
    <col min="6400" max="6400" width="0" style="77" hidden="1" customWidth="1"/>
    <col min="6401" max="6401" width="85.7109375" style="77" customWidth="1"/>
    <col min="6402" max="6403" width="0" style="77" hidden="1" customWidth="1"/>
    <col min="6404" max="6404" width="23.85546875" style="77" customWidth="1"/>
    <col min="6405" max="6405" width="0" style="77" hidden="1" customWidth="1"/>
    <col min="6406" max="6655" width="9.140625" style="77"/>
    <col min="6656" max="6656" width="0" style="77" hidden="1" customWidth="1"/>
    <col min="6657" max="6657" width="85.7109375" style="77" customWidth="1"/>
    <col min="6658" max="6659" width="0" style="77" hidden="1" customWidth="1"/>
    <col min="6660" max="6660" width="23.85546875" style="77" customWidth="1"/>
    <col min="6661" max="6661" width="0" style="77" hidden="1" customWidth="1"/>
    <col min="6662" max="6911" width="9.140625" style="77"/>
    <col min="6912" max="6912" width="0" style="77" hidden="1" customWidth="1"/>
    <col min="6913" max="6913" width="85.7109375" style="77" customWidth="1"/>
    <col min="6914" max="6915" width="0" style="77" hidden="1" customWidth="1"/>
    <col min="6916" max="6916" width="23.85546875" style="77" customWidth="1"/>
    <col min="6917" max="6917" width="0" style="77" hidden="1" customWidth="1"/>
    <col min="6918" max="7167" width="9.140625" style="77"/>
    <col min="7168" max="7168" width="0" style="77" hidden="1" customWidth="1"/>
    <col min="7169" max="7169" width="85.7109375" style="77" customWidth="1"/>
    <col min="7170" max="7171" width="0" style="77" hidden="1" customWidth="1"/>
    <col min="7172" max="7172" width="23.85546875" style="77" customWidth="1"/>
    <col min="7173" max="7173" width="0" style="77" hidden="1" customWidth="1"/>
    <col min="7174" max="7423" width="9.140625" style="77"/>
    <col min="7424" max="7424" width="0" style="77" hidden="1" customWidth="1"/>
    <col min="7425" max="7425" width="85.7109375" style="77" customWidth="1"/>
    <col min="7426" max="7427" width="0" style="77" hidden="1" customWidth="1"/>
    <col min="7428" max="7428" width="23.85546875" style="77" customWidth="1"/>
    <col min="7429" max="7429" width="0" style="77" hidden="1" customWidth="1"/>
    <col min="7430" max="7679" width="9.140625" style="77"/>
    <col min="7680" max="7680" width="0" style="77" hidden="1" customWidth="1"/>
    <col min="7681" max="7681" width="85.7109375" style="77" customWidth="1"/>
    <col min="7682" max="7683" width="0" style="77" hidden="1" customWidth="1"/>
    <col min="7684" max="7684" width="23.85546875" style="77" customWidth="1"/>
    <col min="7685" max="7685" width="0" style="77" hidden="1" customWidth="1"/>
    <col min="7686" max="7935" width="9.140625" style="77"/>
    <col min="7936" max="7936" width="0" style="77" hidden="1" customWidth="1"/>
    <col min="7937" max="7937" width="85.7109375" style="77" customWidth="1"/>
    <col min="7938" max="7939" width="0" style="77" hidden="1" customWidth="1"/>
    <col min="7940" max="7940" width="23.85546875" style="77" customWidth="1"/>
    <col min="7941" max="7941" width="0" style="77" hidden="1" customWidth="1"/>
    <col min="7942" max="8191" width="9.140625" style="77"/>
    <col min="8192" max="8192" width="0" style="77" hidden="1" customWidth="1"/>
    <col min="8193" max="8193" width="85.7109375" style="77" customWidth="1"/>
    <col min="8194" max="8195" width="0" style="77" hidden="1" customWidth="1"/>
    <col min="8196" max="8196" width="23.85546875" style="77" customWidth="1"/>
    <col min="8197" max="8197" width="0" style="77" hidden="1" customWidth="1"/>
    <col min="8198" max="8447" width="9.140625" style="77"/>
    <col min="8448" max="8448" width="0" style="77" hidden="1" customWidth="1"/>
    <col min="8449" max="8449" width="85.7109375" style="77" customWidth="1"/>
    <col min="8450" max="8451" width="0" style="77" hidden="1" customWidth="1"/>
    <col min="8452" max="8452" width="23.85546875" style="77" customWidth="1"/>
    <col min="8453" max="8453" width="0" style="77" hidden="1" customWidth="1"/>
    <col min="8454" max="8703" width="9.140625" style="77"/>
    <col min="8704" max="8704" width="0" style="77" hidden="1" customWidth="1"/>
    <col min="8705" max="8705" width="85.7109375" style="77" customWidth="1"/>
    <col min="8706" max="8707" width="0" style="77" hidden="1" customWidth="1"/>
    <col min="8708" max="8708" width="23.85546875" style="77" customWidth="1"/>
    <col min="8709" max="8709" width="0" style="77" hidden="1" customWidth="1"/>
    <col min="8710" max="8959" width="9.140625" style="77"/>
    <col min="8960" max="8960" width="0" style="77" hidden="1" customWidth="1"/>
    <col min="8961" max="8961" width="85.7109375" style="77" customWidth="1"/>
    <col min="8962" max="8963" width="0" style="77" hidden="1" customWidth="1"/>
    <col min="8964" max="8964" width="23.85546875" style="77" customWidth="1"/>
    <col min="8965" max="8965" width="0" style="77" hidden="1" customWidth="1"/>
    <col min="8966" max="9215" width="9.140625" style="77"/>
    <col min="9216" max="9216" width="0" style="77" hidden="1" customWidth="1"/>
    <col min="9217" max="9217" width="85.7109375" style="77" customWidth="1"/>
    <col min="9218" max="9219" width="0" style="77" hidden="1" customWidth="1"/>
    <col min="9220" max="9220" width="23.85546875" style="77" customWidth="1"/>
    <col min="9221" max="9221" width="0" style="77" hidden="1" customWidth="1"/>
    <col min="9222" max="9471" width="9.140625" style="77"/>
    <col min="9472" max="9472" width="0" style="77" hidden="1" customWidth="1"/>
    <col min="9473" max="9473" width="85.7109375" style="77" customWidth="1"/>
    <col min="9474" max="9475" width="0" style="77" hidden="1" customWidth="1"/>
    <col min="9476" max="9476" width="23.85546875" style="77" customWidth="1"/>
    <col min="9477" max="9477" width="0" style="77" hidden="1" customWidth="1"/>
    <col min="9478" max="9727" width="9.140625" style="77"/>
    <col min="9728" max="9728" width="0" style="77" hidden="1" customWidth="1"/>
    <col min="9729" max="9729" width="85.7109375" style="77" customWidth="1"/>
    <col min="9730" max="9731" width="0" style="77" hidden="1" customWidth="1"/>
    <col min="9732" max="9732" width="23.85546875" style="77" customWidth="1"/>
    <col min="9733" max="9733" width="0" style="77" hidden="1" customWidth="1"/>
    <col min="9734" max="9983" width="9.140625" style="77"/>
    <col min="9984" max="9984" width="0" style="77" hidden="1" customWidth="1"/>
    <col min="9985" max="9985" width="85.7109375" style="77" customWidth="1"/>
    <col min="9986" max="9987" width="0" style="77" hidden="1" customWidth="1"/>
    <col min="9988" max="9988" width="23.85546875" style="77" customWidth="1"/>
    <col min="9989" max="9989" width="0" style="77" hidden="1" customWidth="1"/>
    <col min="9990" max="10239" width="9.140625" style="77"/>
    <col min="10240" max="10240" width="0" style="77" hidden="1" customWidth="1"/>
    <col min="10241" max="10241" width="85.7109375" style="77" customWidth="1"/>
    <col min="10242" max="10243" width="0" style="77" hidden="1" customWidth="1"/>
    <col min="10244" max="10244" width="23.85546875" style="77" customWidth="1"/>
    <col min="10245" max="10245" width="0" style="77" hidden="1" customWidth="1"/>
    <col min="10246" max="10495" width="9.140625" style="77"/>
    <col min="10496" max="10496" width="0" style="77" hidden="1" customWidth="1"/>
    <col min="10497" max="10497" width="85.7109375" style="77" customWidth="1"/>
    <col min="10498" max="10499" width="0" style="77" hidden="1" customWidth="1"/>
    <col min="10500" max="10500" width="23.85546875" style="77" customWidth="1"/>
    <col min="10501" max="10501" width="0" style="77" hidden="1" customWidth="1"/>
    <col min="10502" max="10751" width="9.140625" style="77"/>
    <col min="10752" max="10752" width="0" style="77" hidden="1" customWidth="1"/>
    <col min="10753" max="10753" width="85.7109375" style="77" customWidth="1"/>
    <col min="10754" max="10755" width="0" style="77" hidden="1" customWidth="1"/>
    <col min="10756" max="10756" width="23.85546875" style="77" customWidth="1"/>
    <col min="10757" max="10757" width="0" style="77" hidden="1" customWidth="1"/>
    <col min="10758" max="11007" width="9.140625" style="77"/>
    <col min="11008" max="11008" width="0" style="77" hidden="1" customWidth="1"/>
    <col min="11009" max="11009" width="85.7109375" style="77" customWidth="1"/>
    <col min="11010" max="11011" width="0" style="77" hidden="1" customWidth="1"/>
    <col min="11012" max="11012" width="23.85546875" style="77" customWidth="1"/>
    <col min="11013" max="11013" width="0" style="77" hidden="1" customWidth="1"/>
    <col min="11014" max="11263" width="9.140625" style="77"/>
    <col min="11264" max="11264" width="0" style="77" hidden="1" customWidth="1"/>
    <col min="11265" max="11265" width="85.7109375" style="77" customWidth="1"/>
    <col min="11266" max="11267" width="0" style="77" hidden="1" customWidth="1"/>
    <col min="11268" max="11268" width="23.85546875" style="77" customWidth="1"/>
    <col min="11269" max="11269" width="0" style="77" hidden="1" customWidth="1"/>
    <col min="11270" max="11519" width="9.140625" style="77"/>
    <col min="11520" max="11520" width="0" style="77" hidden="1" customWidth="1"/>
    <col min="11521" max="11521" width="85.7109375" style="77" customWidth="1"/>
    <col min="11522" max="11523" width="0" style="77" hidden="1" customWidth="1"/>
    <col min="11524" max="11524" width="23.85546875" style="77" customWidth="1"/>
    <col min="11525" max="11525" width="0" style="77" hidden="1" customWidth="1"/>
    <col min="11526" max="11775" width="9.140625" style="77"/>
    <col min="11776" max="11776" width="0" style="77" hidden="1" customWidth="1"/>
    <col min="11777" max="11777" width="85.7109375" style="77" customWidth="1"/>
    <col min="11778" max="11779" width="0" style="77" hidden="1" customWidth="1"/>
    <col min="11780" max="11780" width="23.85546875" style="77" customWidth="1"/>
    <col min="11781" max="11781" width="0" style="77" hidden="1" customWidth="1"/>
    <col min="11782" max="12031" width="9.140625" style="77"/>
    <col min="12032" max="12032" width="0" style="77" hidden="1" customWidth="1"/>
    <col min="12033" max="12033" width="85.7109375" style="77" customWidth="1"/>
    <col min="12034" max="12035" width="0" style="77" hidden="1" customWidth="1"/>
    <col min="12036" max="12036" width="23.85546875" style="77" customWidth="1"/>
    <col min="12037" max="12037" width="0" style="77" hidden="1" customWidth="1"/>
    <col min="12038" max="12287" width="9.140625" style="77"/>
    <col min="12288" max="12288" width="0" style="77" hidden="1" customWidth="1"/>
    <col min="12289" max="12289" width="85.7109375" style="77" customWidth="1"/>
    <col min="12290" max="12291" width="0" style="77" hidden="1" customWidth="1"/>
    <col min="12292" max="12292" width="23.85546875" style="77" customWidth="1"/>
    <col min="12293" max="12293" width="0" style="77" hidden="1" customWidth="1"/>
    <col min="12294" max="12543" width="9.140625" style="77"/>
    <col min="12544" max="12544" width="0" style="77" hidden="1" customWidth="1"/>
    <col min="12545" max="12545" width="85.7109375" style="77" customWidth="1"/>
    <col min="12546" max="12547" width="0" style="77" hidden="1" customWidth="1"/>
    <col min="12548" max="12548" width="23.85546875" style="77" customWidth="1"/>
    <col min="12549" max="12549" width="0" style="77" hidden="1" customWidth="1"/>
    <col min="12550" max="12799" width="9.140625" style="77"/>
    <col min="12800" max="12800" width="0" style="77" hidden="1" customWidth="1"/>
    <col min="12801" max="12801" width="85.7109375" style="77" customWidth="1"/>
    <col min="12802" max="12803" width="0" style="77" hidden="1" customWidth="1"/>
    <col min="12804" max="12804" width="23.85546875" style="77" customWidth="1"/>
    <col min="12805" max="12805" width="0" style="77" hidden="1" customWidth="1"/>
    <col min="12806" max="13055" width="9.140625" style="77"/>
    <col min="13056" max="13056" width="0" style="77" hidden="1" customWidth="1"/>
    <col min="13057" max="13057" width="85.7109375" style="77" customWidth="1"/>
    <col min="13058" max="13059" width="0" style="77" hidden="1" customWidth="1"/>
    <col min="13060" max="13060" width="23.85546875" style="77" customWidth="1"/>
    <col min="13061" max="13061" width="0" style="77" hidden="1" customWidth="1"/>
    <col min="13062" max="13311" width="9.140625" style="77"/>
    <col min="13312" max="13312" width="0" style="77" hidden="1" customWidth="1"/>
    <col min="13313" max="13313" width="85.7109375" style="77" customWidth="1"/>
    <col min="13314" max="13315" width="0" style="77" hidden="1" customWidth="1"/>
    <col min="13316" max="13316" width="23.85546875" style="77" customWidth="1"/>
    <col min="13317" max="13317" width="0" style="77" hidden="1" customWidth="1"/>
    <col min="13318" max="13567" width="9.140625" style="77"/>
    <col min="13568" max="13568" width="0" style="77" hidden="1" customWidth="1"/>
    <col min="13569" max="13569" width="85.7109375" style="77" customWidth="1"/>
    <col min="13570" max="13571" width="0" style="77" hidden="1" customWidth="1"/>
    <col min="13572" max="13572" width="23.85546875" style="77" customWidth="1"/>
    <col min="13573" max="13573" width="0" style="77" hidden="1" customWidth="1"/>
    <col min="13574" max="13823" width="9.140625" style="77"/>
    <col min="13824" max="13824" width="0" style="77" hidden="1" customWidth="1"/>
    <col min="13825" max="13825" width="85.7109375" style="77" customWidth="1"/>
    <col min="13826" max="13827" width="0" style="77" hidden="1" customWidth="1"/>
    <col min="13828" max="13828" width="23.85546875" style="77" customWidth="1"/>
    <col min="13829" max="13829" width="0" style="77" hidden="1" customWidth="1"/>
    <col min="13830" max="14079" width="9.140625" style="77"/>
    <col min="14080" max="14080" width="0" style="77" hidden="1" customWidth="1"/>
    <col min="14081" max="14081" width="85.7109375" style="77" customWidth="1"/>
    <col min="14082" max="14083" width="0" style="77" hidden="1" customWidth="1"/>
    <col min="14084" max="14084" width="23.85546875" style="77" customWidth="1"/>
    <col min="14085" max="14085" width="0" style="77" hidden="1" customWidth="1"/>
    <col min="14086" max="14335" width="9.140625" style="77"/>
    <col min="14336" max="14336" width="0" style="77" hidden="1" customWidth="1"/>
    <col min="14337" max="14337" width="85.7109375" style="77" customWidth="1"/>
    <col min="14338" max="14339" width="0" style="77" hidden="1" customWidth="1"/>
    <col min="14340" max="14340" width="23.85546875" style="77" customWidth="1"/>
    <col min="14341" max="14341" width="0" style="77" hidden="1" customWidth="1"/>
    <col min="14342" max="14591" width="9.140625" style="77"/>
    <col min="14592" max="14592" width="0" style="77" hidden="1" customWidth="1"/>
    <col min="14593" max="14593" width="85.7109375" style="77" customWidth="1"/>
    <col min="14594" max="14595" width="0" style="77" hidden="1" customWidth="1"/>
    <col min="14596" max="14596" width="23.85546875" style="77" customWidth="1"/>
    <col min="14597" max="14597" width="0" style="77" hidden="1" customWidth="1"/>
    <col min="14598" max="14847" width="9.140625" style="77"/>
    <col min="14848" max="14848" width="0" style="77" hidden="1" customWidth="1"/>
    <col min="14849" max="14849" width="85.7109375" style="77" customWidth="1"/>
    <col min="14850" max="14851" width="0" style="77" hidden="1" customWidth="1"/>
    <col min="14852" max="14852" width="23.85546875" style="77" customWidth="1"/>
    <col min="14853" max="14853" width="0" style="77" hidden="1" customWidth="1"/>
    <col min="14854" max="15103" width="9.140625" style="77"/>
    <col min="15104" max="15104" width="0" style="77" hidden="1" customWidth="1"/>
    <col min="15105" max="15105" width="85.7109375" style="77" customWidth="1"/>
    <col min="15106" max="15107" width="0" style="77" hidden="1" customWidth="1"/>
    <col min="15108" max="15108" width="23.85546875" style="77" customWidth="1"/>
    <col min="15109" max="15109" width="0" style="77" hidden="1" customWidth="1"/>
    <col min="15110" max="15359" width="9.140625" style="77"/>
    <col min="15360" max="15360" width="0" style="77" hidden="1" customWidth="1"/>
    <col min="15361" max="15361" width="85.7109375" style="77" customWidth="1"/>
    <col min="15362" max="15363" width="0" style="77" hidden="1" customWidth="1"/>
    <col min="15364" max="15364" width="23.85546875" style="77" customWidth="1"/>
    <col min="15365" max="15365" width="0" style="77" hidden="1" customWidth="1"/>
    <col min="15366" max="15615" width="9.140625" style="77"/>
    <col min="15616" max="15616" width="0" style="77" hidden="1" customWidth="1"/>
    <col min="15617" max="15617" width="85.7109375" style="77" customWidth="1"/>
    <col min="15618" max="15619" width="0" style="77" hidden="1" customWidth="1"/>
    <col min="15620" max="15620" width="23.85546875" style="77" customWidth="1"/>
    <col min="15621" max="15621" width="0" style="77" hidden="1" customWidth="1"/>
    <col min="15622" max="15871" width="9.140625" style="77"/>
    <col min="15872" max="15872" width="0" style="77" hidden="1" customWidth="1"/>
    <col min="15873" max="15873" width="85.7109375" style="77" customWidth="1"/>
    <col min="15874" max="15875" width="0" style="77" hidden="1" customWidth="1"/>
    <col min="15876" max="15876" width="23.85546875" style="77" customWidth="1"/>
    <col min="15877" max="15877" width="0" style="77" hidden="1" customWidth="1"/>
    <col min="15878" max="16127" width="9.140625" style="77"/>
    <col min="16128" max="16128" width="0" style="77" hidden="1" customWidth="1"/>
    <col min="16129" max="16129" width="85.7109375" style="77" customWidth="1"/>
    <col min="16130" max="16131" width="0" style="77" hidden="1" customWidth="1"/>
    <col min="16132" max="16132" width="23.85546875" style="77" customWidth="1"/>
    <col min="16133" max="16133" width="0" style="77" hidden="1" customWidth="1"/>
    <col min="16134" max="16384" width="9.140625" style="77"/>
  </cols>
  <sheetData>
    <row r="1" spans="2:9" s="1" customFormat="1" ht="26.25" customHeight="1">
      <c r="B1" s="254" t="s">
        <v>378</v>
      </c>
      <c r="C1" s="254"/>
      <c r="D1" s="254"/>
      <c r="E1" s="254"/>
      <c r="F1" s="254"/>
      <c r="G1" s="254"/>
      <c r="H1" s="254"/>
      <c r="I1" s="254"/>
    </row>
    <row r="2" spans="2:9" s="1" customFormat="1">
      <c r="B2" s="260" t="s">
        <v>2</v>
      </c>
      <c r="C2" s="260"/>
      <c r="D2" s="260"/>
      <c r="E2" s="260"/>
      <c r="F2" s="260"/>
      <c r="G2" s="260"/>
      <c r="H2" s="260"/>
      <c r="I2" s="260"/>
    </row>
    <row r="3" spans="2:9" s="1" customFormat="1">
      <c r="B3" s="163" t="s">
        <v>23</v>
      </c>
      <c r="C3" s="261" t="s">
        <v>3</v>
      </c>
      <c r="D3" s="262"/>
      <c r="E3" s="170"/>
      <c r="F3" s="163" t="s">
        <v>23</v>
      </c>
      <c r="G3" s="163" t="s">
        <v>1</v>
      </c>
      <c r="H3" s="263" t="s">
        <v>354</v>
      </c>
      <c r="I3" s="263" t="s">
        <v>364</v>
      </c>
    </row>
    <row r="4" spans="2:9" s="1" customFormat="1">
      <c r="B4" s="164" t="s">
        <v>361</v>
      </c>
      <c r="C4" s="67" t="s">
        <v>4</v>
      </c>
      <c r="D4" s="171" t="s">
        <v>5</v>
      </c>
      <c r="E4" s="172"/>
      <c r="F4" s="164" t="s">
        <v>362</v>
      </c>
      <c r="G4" s="164" t="s">
        <v>363</v>
      </c>
      <c r="H4" s="264"/>
      <c r="I4" s="264"/>
    </row>
    <row r="5" spans="2:9" s="1" customFormat="1" ht="3" customHeight="1">
      <c r="B5" s="121"/>
      <c r="C5" s="126"/>
      <c r="D5" s="127"/>
      <c r="E5" s="168"/>
      <c r="F5" s="121"/>
      <c r="G5" s="169"/>
      <c r="H5" s="121"/>
      <c r="I5" s="153"/>
    </row>
    <row r="6" spans="2:9" s="1" customFormat="1" ht="39.75" customHeight="1" outlineLevel="2">
      <c r="B6" s="122" t="s">
        <v>375</v>
      </c>
      <c r="C6" s="124"/>
      <c r="D6" s="125"/>
      <c r="E6" s="128" t="s">
        <v>15</v>
      </c>
      <c r="F6" s="122" t="s">
        <v>384</v>
      </c>
      <c r="G6" s="157"/>
      <c r="H6" s="123" t="s">
        <v>93</v>
      </c>
      <c r="I6" s="121"/>
    </row>
    <row r="7" spans="2:9" s="1" customFormat="1" ht="87" customHeight="1" outlineLevel="4">
      <c r="B7" s="65" t="s">
        <v>376</v>
      </c>
      <c r="C7" s="129">
        <v>1</v>
      </c>
      <c r="D7" s="130" t="s">
        <v>241</v>
      </c>
      <c r="E7" s="131" t="s">
        <v>13</v>
      </c>
      <c r="F7" s="65" t="s">
        <v>377</v>
      </c>
      <c r="G7" s="155">
        <v>6860000</v>
      </c>
      <c r="H7" s="152"/>
      <c r="I7" s="151" t="s">
        <v>385</v>
      </c>
    </row>
    <row r="8" spans="2:9" s="1" customFormat="1" ht="63" outlineLevel="2">
      <c r="B8" s="142" t="s">
        <v>373</v>
      </c>
      <c r="C8" s="143"/>
      <c r="D8" s="144"/>
      <c r="E8" s="145" t="s">
        <v>15</v>
      </c>
      <c r="F8" s="146"/>
      <c r="G8" s="158"/>
      <c r="H8" s="146" t="s">
        <v>83</v>
      </c>
      <c r="I8" s="153"/>
    </row>
    <row r="9" spans="2:9" s="1" customFormat="1" ht="63" outlineLevel="4">
      <c r="B9" s="147" t="s">
        <v>366</v>
      </c>
      <c r="C9" s="148">
        <v>1</v>
      </c>
      <c r="D9" s="149" t="s">
        <v>255</v>
      </c>
      <c r="E9" s="150" t="s">
        <v>13</v>
      </c>
      <c r="F9" s="147"/>
      <c r="G9" s="159">
        <v>7033000</v>
      </c>
      <c r="H9" s="147"/>
      <c r="I9" s="121"/>
    </row>
    <row r="10" spans="2:9" s="1" customFormat="1" ht="66.75" customHeight="1" outlineLevel="2">
      <c r="B10" s="132" t="s">
        <v>367</v>
      </c>
      <c r="C10" s="126"/>
      <c r="D10" s="127"/>
      <c r="E10" s="68" t="s">
        <v>15</v>
      </c>
      <c r="F10" s="64"/>
      <c r="G10" s="154">
        <v>11095600</v>
      </c>
      <c r="H10" s="64"/>
      <c r="I10" s="121"/>
    </row>
    <row r="11" spans="2:9" s="1" customFormat="1" ht="131.25" customHeight="1" outlineLevel="4">
      <c r="B11" s="66" t="s">
        <v>381</v>
      </c>
      <c r="C11" s="136">
        <v>1</v>
      </c>
      <c r="D11" s="137" t="s">
        <v>255</v>
      </c>
      <c r="E11" s="138" t="s">
        <v>13</v>
      </c>
      <c r="F11" s="66"/>
      <c r="G11" s="155"/>
      <c r="H11" s="66"/>
      <c r="I11" s="151"/>
    </row>
    <row r="12" spans="2:9" s="1" customFormat="1" ht="42" outlineLevel="2">
      <c r="B12" s="132" t="s">
        <v>368</v>
      </c>
      <c r="C12" s="126"/>
      <c r="D12" s="127"/>
      <c r="E12" s="68" t="s">
        <v>15</v>
      </c>
      <c r="F12" s="132" t="s">
        <v>374</v>
      </c>
      <c r="G12" s="154">
        <v>10515400</v>
      </c>
      <c r="H12" s="64"/>
      <c r="I12" s="121"/>
    </row>
    <row r="13" spans="2:9" s="1" customFormat="1" ht="113.25" customHeight="1" outlineLevel="4">
      <c r="B13" s="66" t="s">
        <v>365</v>
      </c>
      <c r="C13" s="136">
        <v>1</v>
      </c>
      <c r="D13" s="137" t="s">
        <v>255</v>
      </c>
      <c r="E13" s="138" t="s">
        <v>13</v>
      </c>
      <c r="F13" s="66" t="s">
        <v>163</v>
      </c>
      <c r="G13" s="155"/>
      <c r="H13" s="66" t="s">
        <v>86</v>
      </c>
      <c r="I13" s="121" t="s">
        <v>372</v>
      </c>
    </row>
    <row r="14" spans="2:9" s="139" customFormat="1" ht="48" customHeight="1" outlineLevel="4">
      <c r="B14" s="133" t="s">
        <v>369</v>
      </c>
      <c r="C14" s="140"/>
      <c r="D14" s="141"/>
      <c r="E14" s="134"/>
      <c r="F14" s="133" t="s">
        <v>369</v>
      </c>
      <c r="G14" s="160"/>
      <c r="H14" s="135"/>
      <c r="I14" s="135"/>
    </row>
    <row r="15" spans="2:9" s="139" customFormat="1" ht="69" customHeight="1" outlineLevel="4">
      <c r="B15" s="66" t="s">
        <v>379</v>
      </c>
      <c r="C15" s="166"/>
      <c r="D15" s="167"/>
      <c r="E15" s="138"/>
      <c r="F15" s="66" t="s">
        <v>380</v>
      </c>
      <c r="G15" s="155">
        <v>7408800</v>
      </c>
      <c r="H15" s="66" t="s">
        <v>84</v>
      </c>
      <c r="I15" s="121" t="s">
        <v>382</v>
      </c>
    </row>
    <row r="16" spans="2:9" s="1" customFormat="1" ht="42" outlineLevel="2">
      <c r="B16" s="132" t="s">
        <v>370</v>
      </c>
      <c r="C16" s="126"/>
      <c r="D16" s="127"/>
      <c r="E16" s="68" t="s">
        <v>15</v>
      </c>
      <c r="F16" s="132" t="s">
        <v>371</v>
      </c>
      <c r="G16" s="161"/>
      <c r="H16" s="64"/>
      <c r="I16" s="153"/>
    </row>
    <row r="17" spans="2:9" s="1" customFormat="1" ht="90.75" customHeight="1" outlineLevel="4">
      <c r="B17" s="66" t="s">
        <v>279</v>
      </c>
      <c r="C17" s="136">
        <v>1</v>
      </c>
      <c r="D17" s="137" t="s">
        <v>255</v>
      </c>
      <c r="E17" s="138" t="s">
        <v>13</v>
      </c>
      <c r="F17" s="66" t="s">
        <v>279</v>
      </c>
      <c r="G17" s="156">
        <v>6245500</v>
      </c>
      <c r="H17" s="66"/>
      <c r="I17" s="151" t="s">
        <v>383</v>
      </c>
    </row>
    <row r="19" spans="2:9" ht="74.25" customHeight="1">
      <c r="B19" s="265" t="s">
        <v>413</v>
      </c>
      <c r="C19" s="265"/>
      <c r="D19" s="265"/>
      <c r="E19" s="265"/>
      <c r="F19" s="265"/>
      <c r="G19" s="265"/>
      <c r="H19" s="265"/>
      <c r="I19" s="265"/>
    </row>
  </sheetData>
  <mergeCells count="6">
    <mergeCell ref="B19:I19"/>
    <mergeCell ref="B1:I1"/>
    <mergeCell ref="B2:I2"/>
    <mergeCell ref="C3:D3"/>
    <mergeCell ref="H3:H4"/>
    <mergeCell ref="I3:I4"/>
  </mergeCells>
  <pageMargins left="0.39370078740157483" right="0.19685039370078741" top="0.19685039370078741" bottom="0.19685039370078741" header="0.51181102362204722" footer="0.51181102362204722"/>
  <pageSetup paperSize="9" scale="80" orientation="landscape" horizontalDpi="4294967293" r:id="rId1"/>
  <headerFooter alignWithMargins="0">
    <oddHeader>&amp;Rหน้าที่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mask2</vt:lpstr>
      <vt:lpstr>mask3</vt:lpstr>
      <vt:lpstr>ระดับ 2-45กิจกรรม</vt:lpstr>
      <vt:lpstr>ระดับ 3 - ย่อย(ปรับลดแล้ว)</vt:lpstr>
      <vt:lpstr>ปรับลด (ละเอียด)</vt:lpstr>
      <vt:lpstr>สรุปรายหน่วย ปรับลดแล้ว)</vt:lpstr>
      <vt:lpstr>ตัวอย่างขอเปลี่ยนแปลง</vt:lpstr>
      <vt:lpstr>ตัวอย่างขอเปลี่ยนแปลง!Print_Titles</vt:lpstr>
      <vt:lpstr>'ปรับลด (ละเอียด)'!Print_Titles</vt:lpstr>
      <vt:lpstr>'ระดับ 2-45กิจกรรม'!Print_Titles</vt:lpstr>
      <vt:lpstr>'ระดับ 3 - ย่อย(ปรับลดแล้ว)'!Print_Titles</vt:lpstr>
      <vt:lpstr>'สรุปรายหน่วย ปรับลดแล้ว)'!Print_Titles</vt:lpstr>
    </vt:vector>
  </TitlesOfParts>
  <Company>cdg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</dc:creator>
  <cp:lastModifiedBy>com</cp:lastModifiedBy>
  <cp:lastPrinted>2017-08-29T09:47:19Z</cp:lastPrinted>
  <dcterms:created xsi:type="dcterms:W3CDTF">2006-02-01T09:13:48Z</dcterms:created>
  <dcterms:modified xsi:type="dcterms:W3CDTF">2017-08-30T10:03:12Z</dcterms:modified>
</cp:coreProperties>
</file>