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19440" windowHeight="7875" tabRatio="905" activeTab="3"/>
  </bookViews>
  <sheets>
    <sheet name="แบบฟอร์มรายงาน" sheetId="148" r:id="rId1"/>
    <sheet name="ตัวอย่างงบดำเนินงาน" sheetId="151" r:id="rId2"/>
    <sheet name="ตัวอย่างงบลงทุน" sheetId="150" r:id="rId3"/>
    <sheet name="ยังไม่ก่อหนี้ปริ้นแนบ 15 ก.พ." sheetId="149" r:id="rId4"/>
  </sheets>
  <definedNames>
    <definedName name="_xlnm.Print_Titles" localSheetId="1">ตัวอย่างงบดำเนินงาน!$6:$8</definedName>
    <definedName name="_xlnm.Print_Titles" localSheetId="2">ตัวอย่างงบลงทุน!$6:$6</definedName>
    <definedName name="_xlnm.Print_Titles" localSheetId="0">แบบฟอร์มรายงาน!$6:$6</definedName>
    <definedName name="_xlnm.Print_Titles" localSheetId="3">'ยังไม่ก่อหนี้ปริ้นแนบ 15 ก.พ.'!$3:$4</definedName>
  </definedNames>
  <calcPr calcId="144525"/>
  <fileRecoveryPr autoRecover="0"/>
</workbook>
</file>

<file path=xl/calcChain.xml><?xml version="1.0" encoding="utf-8"?>
<calcChain xmlns="http://schemas.openxmlformats.org/spreadsheetml/2006/main">
  <c r="E60" i="149" l="1"/>
  <c r="E39" i="149"/>
  <c r="E34" i="149"/>
  <c r="E16" i="149" l="1"/>
  <c r="F16" i="149"/>
  <c r="G16" i="149"/>
  <c r="I16" i="149"/>
  <c r="J16" i="149"/>
  <c r="M51" i="149"/>
  <c r="H42" i="149"/>
  <c r="J39" i="149"/>
  <c r="J37" i="149" s="1"/>
  <c r="I39" i="149"/>
  <c r="I37" i="149" s="1"/>
  <c r="G39" i="149"/>
  <c r="G37" i="149" s="1"/>
  <c r="F39" i="149"/>
  <c r="F37" i="149" s="1"/>
  <c r="E37" i="149"/>
  <c r="J34" i="149"/>
  <c r="I34" i="149"/>
  <c r="G34" i="149"/>
  <c r="F34" i="149"/>
  <c r="J32" i="149"/>
  <c r="I32" i="149"/>
  <c r="G32" i="149"/>
  <c r="F32" i="149"/>
  <c r="E32" i="149"/>
  <c r="J28" i="149"/>
  <c r="I28" i="149"/>
  <c r="G28" i="149"/>
  <c r="G27" i="149" s="1"/>
  <c r="F28" i="149"/>
  <c r="E28" i="149"/>
  <c r="E27" i="149" s="1"/>
  <c r="G26" i="149"/>
  <c r="G25" i="149"/>
  <c r="G24" i="149"/>
  <c r="G7" i="149"/>
  <c r="E41" i="149" l="1"/>
  <c r="F27" i="149"/>
  <c r="I27" i="149"/>
  <c r="J27" i="149"/>
</calcChain>
</file>

<file path=xl/sharedStrings.xml><?xml version="1.0" encoding="utf-8"?>
<sst xmlns="http://schemas.openxmlformats.org/spreadsheetml/2006/main" count="202" uniqueCount="157">
  <si>
    <t>ลำดับ</t>
  </si>
  <si>
    <t xml:space="preserve">โครงการเพิ่มพื้นที่สีเขียวให้พื้นที่ป่าจังหวัดระยอง </t>
  </si>
  <si>
    <t>1. พัฒนาพื้นที่ป่าชายเลนในเมืองจังหวัดระยองเพิ่มพื้นที่ป่าให้ประชาชนสามารถใช้ประโยชน์และร่วมกันรักษาไว้ได้อย่างยั่งยืน</t>
  </si>
  <si>
    <t>สำนักงานบริหารจัดการทรัพยากรทางทะเลและชายฝั่งที่ 1</t>
  </si>
  <si>
    <t>โครงการพัฒนาโครงสร้างพื้นฐานด้านคมนาคมเพื่อบริการประชาชนอย่างทั่วถึงในอำเภอแกลง ประจำปี 2562</t>
  </si>
  <si>
    <t>อำเภอแกลง</t>
  </si>
  <si>
    <t>โครงการพัฒนาโครงสร้างพื้นฐานด้านคมนาคมเพื่อบริการประชาชนอย่างทั่วถึงในอำเภอปลวกแดง ประจำปี 2562</t>
  </si>
  <si>
    <t>1. ก่อสร้างปรับปรุงถนนคอนกรีตเสริมเหล็กสายบึงตาต้า - เขาคลองซอง หมู่ที่ 2 และหมู่ที่ 6 บ้านบึงตาต้า ตำบลหนองไร่ อำเภอปลวกแดง จังหวัดระยอง</t>
  </si>
  <si>
    <t>2. ก่อสร้างปรับปรุงถนนคอนกรีตเสริมเหล็ก สายวังแขยง – ครัวนายแดง หมู่ที่ 5 เชื่อมต่อ หมู่ที่ 1 ตำบลตาสิทธิ์  อำเภอปลวกแดง  จังหวัดระยอง</t>
  </si>
  <si>
    <t>ก่อสร้างปรับปรุงถนนคอนกรีตเสริมเหล็ก กว้าง 6.00 เมตร ยาว 707.00 เมตร หนา 0.20 เมตร สายปลวกแดง - คลองใหญ่ หมู่ที่ 4 เชื่อมต่อ หมู่ที่ 2 ตำบลมาบยางพร อำเภอปลวกแดง จังหวัดระยอง</t>
  </si>
  <si>
    <t>โครงการพัฒนาโครงสร้างพื้นฐานด้านคมนาคมเพื่อบริการประชาชนอย่างทั่วถึงในอำเภอบ้านค่าย ประจำปี 2562</t>
  </si>
  <si>
    <t>ก่อสร้างปรับปรุงถนนคอนกรีตเสริมเหล็ก หมู่ที่ 3 กว้าง 4.70 เมตร ยาว 620.00 เมตร หนา 0.15 เมตร พร้อมรางระบายน้ำรูปตัวยูสองข้าง กว้างข้างละ 0.65 เมตร ลึก 0.50 เมตร ยาว 620.00 เมตร  สายวัดใหม่ - คลองตาเอี้ยง หมู่ที่ 3 ตำบลบ้านค่าย อำเภอบ้านค่าย จังหวัดระยอง</t>
  </si>
  <si>
    <t>โครงการพัฒนาโครงสร้างพื้นฐานด้านคมนาคมเพื่อบริการประชาชนอย่างทั่วถึงในอำเภอนิคมพัฒนา ประจำปี 2562</t>
  </si>
  <si>
    <t>1. ก่อสร้างปรับปรุงถนนลาดยาง สายซอย 3 (ช่วงสาย 11 – สาย 13)  หมู่ที่ 2 และหมู่ที่ 5 เชื่อมต่อ ตำบลมาบข่า อำเภอนิคมพัฒนา จังหวัดระยอง</t>
  </si>
  <si>
    <t>อำเภอนิคมพัฒนา</t>
  </si>
  <si>
    <t>2. ก่อสร้างปรับปรุงถนนคอนกรีตเสริมเหล็ก สายข้างโรงเรียนวัดมาบข่า  หมู่ที่ 5 ตำบลมาบข่า อำเภอนิคมพัฒนา จังหวัดระยอง</t>
  </si>
  <si>
    <t>โครงการพัฒนาโครงสร้างพื้นฐานด้านคมนาคมเพื่อบริการประชาชนอย่างทั่วถึงในอำเภอเขาชะเมา ประจำปี 2562</t>
  </si>
  <si>
    <t xml:space="preserve">โครงการพัฒนาสาธารณูปโภคด้านไฟฟ้า เพื่อคุณภาพชีวิตที่ดีของประชาชน </t>
  </si>
  <si>
    <t xml:space="preserve">1. ติดตั้งไฟสาธารณะสวนสุขภาพ หมู่ที่ 2 ตำบลป่ายุบใน อำเภอวังจันทร์ จังหวัดระยอง  </t>
  </si>
  <si>
    <t>ติดตั้งเสาไฟ High Mast สูง 20.00 เมตร บริเวณสวนสุขภาพ หมู่ที่ 2 ตำบลป่ายุบใน อำเภอวังจันทร์ จังหวัดระยอง</t>
  </si>
  <si>
    <t>ติดตั้งโคมไฟฟ้าสาธารณะแบบกิ่งเดี่ยว ถนนสายหนองตะพาน - มาบข่า หมู่ที่ 1 หมู่ที่ 2 และหมู่ที่ 4 ตำบลหนองตะพาน อำเภอบ้านค่าย จังหวัดระยอง</t>
  </si>
  <si>
    <t>3. ก่อสร้างและปรับปรุงถนนคอนกรีตเสริมเหล็ก สายปลวกแดง – คลองใหญ่ หมู่ที่ 4 เชื่อมต่อ หมู่ที่ 2  ตำบลมาบยางพร  อำเภอปลวกแดง  จังหวัดระยอง</t>
  </si>
  <si>
    <t>ก่อสร้างปรับปรุงถนนคอนกรีตเสริมเหล็ก กว้าง 6.00 เมตร ยาว 2.000 กิโลเมตร หนา 0.15 เมตร สายบึงตาต้า-เขาคลองซอง หมู่ที่ 2 และหมู่ที่ 6 ตำบลหนองไร่ อำเภอปลวกแดง จังหวัดระยอง</t>
  </si>
  <si>
    <t>ก่อสร้างปรับปรุงถนนลาดยางแคปซีล กว้าง 7.00 เมตร ยาว 2.000 กิโลเมตร หนา 0.05 เมตร สายซอย 3 (ช่วงสาย 11 – สาย 13) หมู่ที่ 2 และหมู่ที่ 5 เชื่อมต่อ ตำบลมาบข่า อำเภอนิคมพัฒนา จังหวัดระยอง</t>
  </si>
  <si>
    <t>ก่อสร้างปรับปรุงถนนคอนกรีตเสริมเหล็ก  กว้าง 6.00 เมตร ยาว 1.500 กิโลเมตร หนา 0.20 เมตร สายวังแขยง - ครัวนายแดง หมู่ที่ 5 เชื่อมต่อ
หมู่ที่ 1 ตำบลตาสิทธิ์ อำเภอปลวกแดง จังหวัดระยอง</t>
  </si>
  <si>
    <t>การเบิกจ่ายงบประมาณ</t>
  </si>
  <si>
    <t>รวม</t>
  </si>
  <si>
    <t>อำเภอ
ปลวกแดง</t>
  </si>
  <si>
    <t>อำเภอ
วังจันทร์</t>
  </si>
  <si>
    <t>อำเภอ
บ้านค่าย</t>
  </si>
  <si>
    <t>อำเภอ
นิคมพัฒนา</t>
  </si>
  <si>
    <t>หน่วยดำเนินการ
(2)</t>
  </si>
  <si>
    <t>รายละเอียดกิจกรรมสำคัญ
(3)</t>
  </si>
  <si>
    <t>ผลผลิต: การพัฒนาด้านสังคม</t>
  </si>
  <si>
    <t>อำเภอ
เขาชะเมา</t>
  </si>
  <si>
    <t xml:space="preserve">ชื่อโครงการ/
ชื่อกิจกรรม
(1) </t>
  </si>
  <si>
    <t xml:space="preserve">
</t>
  </si>
  <si>
    <t>แขวงทางหลวงชนบทระยอง</t>
  </si>
  <si>
    <t xml:space="preserve">ก่อสร้างและปรับปรุงถนนคอนกรีตเสริมเหล็ก  กว้าง 5.00 เมตร ยาว 1.043 กิโลเมตร หนา 0.15 เมตร สายข้างโรงเรียนวัดมาบข่า 
หมู่ที่ 5 ตำบลมาบข่า 
อำเภอนิคมพัฒนา
จังหวัดระยอง </t>
  </si>
  <si>
    <t xml:space="preserve">
</t>
  </si>
  <si>
    <t>1. กิจกรรมสร้างเส้นทางเชื่อมต่อพื้นที่ฝั่งกับป่าชายในเมือง
(2,470,000 บาท)</t>
  </si>
  <si>
    <t>2. กิจกรรมสร้างเส้นทางศึกษาระบบนิเวศป่าชายเลนทางน้ำและพื้นที่อนุรักษ์ ฟื้นฟู
ทรัพยากรสัตว์น้ำชายฝั่ง
(6,570,000 บาท)</t>
  </si>
  <si>
    <t>3. กิจกรรมจัดทำทุ่นแนวเขตอนุรักษ์เพื่อคุ้มครองป้องกันการถูกบุกรุกทำลายทรัพยากรป่าชายเลน
(2,000,000 บาท)</t>
  </si>
  <si>
    <t>4. กิจกรรมจัดสร้างแหล่งอนุรักษ์ ฟื้นฟู และอาศัยปูดำและสัตว์น้ำในพื้นที่ป่าชายเลน
(500,000 บาท)</t>
  </si>
  <si>
    <t>5. กิจกรรมปลูกและฟื้นฟูป่าชายเลนเพื่อเป็นการเพิ่มพื้นที่ป่า
(3,000,000 บาท)</t>
  </si>
  <si>
    <t>6. กิจกรรมจัดทำสื่อประชาสัมพันธ์ รณรงค์มาตรการอนุรักษ์และใช้ประโยชน์จากทรัพยากรธรรมชาติพื้นที่ป่าในเมืองจังหวัดระยอง
(2,000,000 บาท)</t>
  </si>
  <si>
    <t>รอประกาศจัดซื้อจัดจ้าง</t>
  </si>
  <si>
    <t>จะดำเนินการให้แล้วเสร็จในเดือน มิ.ย.62</t>
  </si>
  <si>
    <t>หมายเหตุ</t>
  </si>
  <si>
    <t>1. เพิ่มประสิทธิภาพการผลิตพืชเศรษฐกิจเพื่อลดต้นทุนการผลิต เพิ่มคุณภาพผลผลิต</t>
  </si>
  <si>
    <t xml:space="preserve">2. สร้างศักยภาพผลไม้สนับสนุนการท่องเที่ยวเชิงเกษตร
</t>
  </si>
  <si>
    <t>3. เผยแพร่กิจกรรมการลงพื้นที่และข้อมูลเกี่ยวกับ EEC ผ่านสถานีโทรทัศน์ ช่อง 3,5,7,9 และ Thai PBS รวมทั้ง Socail Me
(300,000 บาท)</t>
  </si>
  <si>
    <t xml:space="preserve">4. เผยแพร่สปอต สกุ๊ปข่าว ผ่านเคเบิ้ลทีวีท้องถิ่น 
(250,000 บาท)
</t>
  </si>
  <si>
    <t>8.สื่อกิจกรรม (จัดอบรมเครือข่ายประชาสัมพันธ์ EEC ระหว่างภาครัฐ เอกชน 
และสื่อมวลชน กลุ่มโรงงาน จำนวน 1 ครั้ง</t>
  </si>
  <si>
    <t xml:space="preserve">6. ประชาสัมพันธ์ EEC
 ผ่าน นสพ.ท้องถิ่น/ส่วนกลาง 
(250,000 บาท)
</t>
  </si>
  <si>
    <t xml:space="preserve"> 2.เสริมสร้างและเพิ่มพูนศักยภาพให้กับเครือข่ายประชาชนในการบริหารจัดการสิ่งแวดล้อม
(145,800 บาท)
(ดำเนินการเสร็จแล้ว)
</t>
  </si>
  <si>
    <t xml:space="preserve"> 3.เฝ้าระวังติดตามตรวจสอบคุณภาพน้ำแหล่งน้ำ  
(1,182,350 บาท)</t>
  </si>
  <si>
    <t>สัญญา 21 ธ.ค. 61 - 28 มิ.ย. 62
(บริษัท ยูไนเต็ด แอนด์ เอ็นจิเนียริ่ง จำกัด)</t>
  </si>
  <si>
    <t>1. ปลูกจิตสำนึกในการจัดการสิ่งแวดล้อม ให้แก่ เยาวชน คณะครูอาจารย์ เจ้าหน้าที่องค์กรปกครองส่วนท้องถิ่นและประชาชนพื้นที่ดำเนินการฯ
(162,400 บาท)</t>
  </si>
  <si>
    <t xml:space="preserve">9. กิจกรรมฝึกอบรมประชาสัมพันธ์เผยแพร่โครงการ และพิธีลงนาม MOU
 - ค่าเช่าเครื่องจักรในการผลิตต้นแบบ (750,000 บาท)
  - ค่าจ้างเหมาจัดทำเอกสารเผยแพร่ (40,000 บาท)
  - ค่าน้ำมันเชื้อเพลิง (35,600 บาท)
  </t>
  </si>
  <si>
    <t>1. ผลิตและเผยแพร่สื่อวิทยุกระจายเสียง สวท.ระยอง (329,000 บาท)</t>
  </si>
  <si>
    <t>2. ผลิตและเผยแพร่สปอต สกุ๊ปข่าว ผ่านรายการโทรทัศน์ socialMedia Network
(1,247,000 บาท)</t>
  </si>
  <si>
    <t>อยู่ระหว่างจัดทำ TOR</t>
  </si>
  <si>
    <t xml:space="preserve">7. สื่อสารสนเทศ ได้แก่ ผลิตวีดิทัศน์ 3 ภาษา (ไทย จีน อังกฤษ)  ผลิตป้ายไวนิล และผ่านจอ LED
(448,900 บาท)
</t>
  </si>
  <si>
    <t xml:space="preserve">5. ประชาสัมพันธ์ EEC ผ่านวิทยุชุมชนในพื้นที่ 20 แห่ง 
(300,000 บาท)
</t>
  </si>
  <si>
    <t>กำหนด มี.ค 62</t>
  </si>
  <si>
    <t xml:space="preserve">อยู่ระหว่างร่างสัญญา </t>
  </si>
  <si>
    <t xml:space="preserve">โครงการฟื้นฟูแหล่งท่องเที่ยวเก่าและพัฒนาแหล่งท่องเที่ยวใหม่ </t>
  </si>
  <si>
    <t>กิจกรรม : ปรับปรุงภูมิทัศน์ลุ่มน้ำป่าชายเลนตำบลเนินฆ้อ ภายใต้โครงการอนุรักษ์ฟื้นฟูและพัฒนาแหล่ง ท่องเที่ยวเชิงอนุรักษ์ลุ่มน้ำ ป่าชายเลนคลองท่าตาโบ๊ย หมู่ที่ 2 ตำบลเนินฆ้อ อำเภอแกลง</t>
  </si>
  <si>
    <t>ก่อสร้างถนนถนนคอนกรีตเสริมเหล็ก ขนาดความกว้าง 6 เมตร หนา 0.15 เมตร ยาว 650 เมตร</t>
  </si>
  <si>
    <t>ก่อสร้างปรับปรุงถนนแอสฟัลท์ติกคอนกรีตสายบ้านอ่าง - พังราด หมู่ที่ 2 บ้านเนินสมบูรณ์ ตำบลคลองปูนเชื่อมต่อ หมู่ที่ 4 ตำบลพังราด อำเภอแกลง จังหวัดระยอง</t>
  </si>
  <si>
    <t>ก่อสร้างปรับปรุงถนนแอสฟัลท์ติกคอนกรีต กว้าง 6.00 เมตร ยาว 1,400.00 เมตร หนา 0.05 เมตร สายบ้านอ่าง - พังราด หมู่ที่ 2 บ้านเนินสมบูรณ์ ตำบลคลองปูน เชื่อมต่อ หมู่ที่ 4  ตำบลพังราด อำเภอแกลง จังหวัดระยอง</t>
  </si>
  <si>
    <t xml:space="preserve">ก่อสร้างปรับปรุงถนนคอนกรีตเสริมเหล็ก สายเก้าห้อง - เขาประทุน หมู่ที่ 4 บ้านคลองยาง ตำบลเขาน้อย อำเภอเขาชะเมา จังหวัดระยอง </t>
  </si>
  <si>
    <t>ก่อสร้างปรับปรุงถนนคอนกรีตเสริมเหล็ก กว้าง 6.00 เมตร หนา 0.15 เมตร สายเก้าห้อง - เขาประทุน หมู่ที่ 4 บ้านคลองยาง ตำบลเขาน้อย อำเภอเขาชะเมา จังหวัดระยอง</t>
  </si>
  <si>
    <t>ติดตั้งไฟฟ้าแสงสว่าง สาย รย.5037 แยก ทช.รย.4006 - บ้านเชิงเนิน อำเภอเมืองระยอง จังหวัดระยอง</t>
  </si>
  <si>
    <t>ติดตั้งไฟฟ้าแสงสว่างแบบกิ่งคู่ สูง 9.00 เมตร พร้อมอุปกรณ์ครบชุด หลอด high pressure sodium 250w ถนนสาย รย.5037 แยกทางหลวงชนบท รย.4006 – บ้านเชิงเนิน อำเภอเมืองระยอง จังหวัดระยอง จำนวน 80 ชุด</t>
  </si>
  <si>
    <t xml:space="preserve">    ประกาศร่าง 11-12 ก.พ. 62
    ประกาศเชิญชวน 13-27 ก.พ. 62
    พิจารณาผล 1-7 มี.ค 62
    คาดว่าจะลงนาม 19 มี.ค 62</t>
  </si>
  <si>
    <t xml:space="preserve">ความก้าวหน้าการดำเนินโครงการ
ตามแผนปฏิบัติราชการประจำปีงบประมาณ พ.ศ. 2562 จังหวัดระยอง
(ที่ยังไม่ก่อหนี้)
</t>
  </si>
  <si>
    <t>งบประมาณจัดสรร (บาท)
(3)</t>
  </si>
  <si>
    <t>วงเงินหลังจัดซื้อจัดจ้าง (บาท)
(4)</t>
  </si>
  <si>
    <t xml:space="preserve">วงเงิน
เหลือจ่าย 
(บาท)
(5) </t>
  </si>
  <si>
    <t xml:space="preserve">ระยะเวลาสัญญา
(6) </t>
  </si>
  <si>
    <t>ผลการดำเนินงาน
(10)</t>
  </si>
  <si>
    <t xml:space="preserve">เบิก
(7) </t>
  </si>
  <si>
    <t xml:space="preserve">คงเหลือ
(8) </t>
  </si>
  <si>
    <t>ร้อยละเบิกจ่าย
(9)</t>
  </si>
  <si>
    <t>อยู่ระหว่างส่งเบิกค่าทำ Roll Up และ แผ่นพับประชาสัมพันธ์ ยอดเงิน 40,000 บาท</t>
  </si>
  <si>
    <t>กำหนดประกาศจัดซื้อจัดจ้าง 12 ก.พ. 62</t>
  </si>
  <si>
    <t>งบงทุนลงได้ผู้รับจ้างแล้ว 8 กก.</t>
  </si>
  <si>
    <t xml:space="preserve">เงินเหลือจ่าย ครั้งที่ 1  </t>
  </si>
  <si>
    <t xml:space="preserve">เงินเหลือจ่าย ครั้งที่ 2  </t>
  </si>
  <si>
    <t>เงินเหลือจ่ายนำมาทำโครงการใหม่</t>
  </si>
  <si>
    <t xml:space="preserve">ยกเลิกการประกาศเดิม เนื่องจากบริษัทผู้รับจ้างไม่ครบถ้วนสมบูรณ์ (ประเภทผลงานไม่ตรง) จึงยกเลิกการประกาศ และทำการประกาศใหม่ 
อยู่ระหว่างกำหนดราคากลางใหม่ </t>
  </si>
  <si>
    <t xml:space="preserve">อยู่ระหว่างขั้นตอนการกำหนดราคากลาง
</t>
  </si>
  <si>
    <t>ประกาศผล 4 - 18 มี.ค. 62
ผู้รับจ้างเสนอราคา 19 มี.ค. 62
พิจารณาผล 20-22 มี.ค. 62
คาดว่าจะลงนาม 5 เม.ย. 62</t>
  </si>
  <si>
    <t>1. ก่อสร้างและปรับปรุงถนนคอนกรีตเสริมเหล็ก สายวัดใหม่ - คลองตาเอี้ยง หมู่ที่ 3 ตำบลบ้านค่าย อำเภอบ้านค่าย จังหวัดระยอง</t>
  </si>
  <si>
    <t>ข้อมูล ณ วันที่      มีนาคม 2562</t>
  </si>
  <si>
    <t>1. ติดตั้งโคมไฟฟ้าสาธารณะแบบกิ่งเดี่ยว สายหนองตะพาน - มาบข่า หมู่ที่ 1 หมู่ที่ 2 
หมู่ที่ 4 ตำบลหนองตะพาน  อำเภอบ้านค่าย 
จังหวัดระยอง</t>
  </si>
  <si>
    <t xml:space="preserve">หมายเหตุ : </t>
  </si>
  <si>
    <t>1. รายงานผลการดำเนินงานตามแบบรายงาน ให้จังหวัดระยองทราบ ทุกวันที่ 15 และ 30 ของเดือน</t>
  </si>
  <si>
    <t>อยู่ระหว่างประกาศร่าง TOR
กำหนดลงนาม 11 เม.ย. 62</t>
  </si>
  <si>
    <t xml:space="preserve">อยู่ระหว่างประกาศร่าง
ได้ผู้รับจ้างปลาย เม.ย. 62
ล่าช้าเนื่องจากพึ่งได้รับรรจุเสมียนตรามาใหม่
</t>
  </si>
  <si>
    <t>อยู่ระหว่างคำนวณราคากลางในระบบ
คาดว่าจะก่อหนี้ ปลาย เม.ย. 62</t>
  </si>
  <si>
    <t>ประกาศเชิญชวน 4 มี.ค. 62
พิจารณาผล 13 มี.ค. 62
ประกาศผู้ชนะ 14 มี.ค. 62
คาดว่าจะลงนาม 26 มี.ค. 62</t>
  </si>
  <si>
    <t>อนุมัติ เมื่อ ม.ค. 62
ประกาศ 27 ก.พ. - 6 มี.ค. 62
เสนอราคา 7 มี.ค. 62
ครบกำหนดอุทธรณ์ 20 มี.ค. 62</t>
  </si>
  <si>
    <t>อนุมัติ เมื่อ ม.ค. 62
ประกาศ 27 ก.พ. - 6 มี.ค. 62
เสนอราคา 7 มี.ค. 62
ครบกำหนดอุทธรณ์ 21 มี.ค. 62</t>
  </si>
  <si>
    <t xml:space="preserve">รายละเอียดที่ดำเนินการ
(1) </t>
  </si>
  <si>
    <t>มี.ค.</t>
  </si>
  <si>
    <t>เม.ย.</t>
  </si>
  <si>
    <t>พ.ค.</t>
  </si>
  <si>
    <t>มิ.ย.</t>
  </si>
  <si>
    <t>ระยะเวลาที่ดำเนินการให้แล้วเสร็จ (มี.ค. - ก.ย. 62)</t>
  </si>
  <si>
    <t>ก.ย.</t>
  </si>
  <si>
    <t>หน่วยงาน..............................................................................................</t>
  </si>
  <si>
    <t>กิจกรรม................................................................................................</t>
  </si>
  <si>
    <t>โครงการ...............................................................................................</t>
  </si>
  <si>
    <t>ก.ค.</t>
  </si>
  <si>
    <t>ส.ค.</t>
  </si>
  <si>
    <t xml:space="preserve">                                                               
                                             </t>
  </si>
  <si>
    <t>2. รายงานทาง E mail : rayongoffice@gmail.com อีกทางหนึ่งด้วย</t>
  </si>
  <si>
    <t xml:space="preserve">แผน/ผล การดำเนินโครงการตามแผนปฏิบัติราชการจังหวัด/กลุ่มจังหวัด
ประจำปีงบประมาณ พ.ศ.2562 </t>
  </si>
  <si>
    <t xml:space="preserve">ก่อสร้างกำแพงป้องกันตลิ่ง ความยาวรวม 
2 ฝั่งคลองไม่น้อยกว่า 1,000 เมตร พร้อมขุดลอกคลองเพื่อขยายความกว้างคลองให้ท้องคลองกว้างไม่น้อยกว่า 13 เมตร
</t>
  </si>
  <si>
    <t>ระยะเวลาที่จะต้องดำเนินการให้แล้วเสร็จ (มี.ค. - ก.ย. 62)</t>
  </si>
  <si>
    <r>
      <rPr>
        <b/>
        <sz val="16"/>
        <color theme="1"/>
        <rFont val="TH SarabunPSK"/>
        <family val="2"/>
      </rPr>
      <t>งบประมาณ
(บาท)</t>
    </r>
    <r>
      <rPr>
        <b/>
        <sz val="12"/>
        <color theme="1"/>
        <rFont val="TH SarabunPSK"/>
        <family val="2"/>
      </rPr>
      <t xml:space="preserve">
(รายกิจกรรม)</t>
    </r>
  </si>
  <si>
    <t xml:space="preserve">รายละเอียดกิจกรรมที่ยังคงต้องดำเนินการ
</t>
  </si>
  <si>
    <r>
      <t>งบประมาณที่ได้รับจัดสรร.....</t>
    </r>
    <r>
      <rPr>
        <sz val="16"/>
        <color theme="1"/>
        <rFont val="TH SarabunPSK"/>
        <family val="2"/>
      </rPr>
      <t>50,000,000............บาท</t>
    </r>
  </si>
  <si>
    <r>
      <t xml:space="preserve">กิจกรรมหลัก... </t>
    </r>
    <r>
      <rPr>
        <sz val="16"/>
        <color theme="1"/>
        <rFont val="TH SarabunPSK"/>
        <family val="2"/>
      </rPr>
      <t>แก้ไขปัญหาน้ำท่วมพื้นที่เศรษฐกิจจังหวัดระยอง (คลองทับมา) (ระยะที่ 3)</t>
    </r>
    <r>
      <rPr>
        <b/>
        <sz val="16"/>
        <color theme="1"/>
        <rFont val="TH SarabunPSK"/>
        <family val="2"/>
      </rPr>
      <t xml:space="preserve"> ...............................................................................................</t>
    </r>
  </si>
  <si>
    <r>
      <t>โครงการ.......</t>
    </r>
    <r>
      <rPr>
        <sz val="16"/>
        <color theme="1"/>
        <rFont val="TH SarabunPSK"/>
        <family val="2"/>
      </rPr>
      <t>โครงการพัฒนาความพร้อมของพื้นที่และสร้างบรรยากาศเพื่อส่งเสริมการค้าการลงทุนอุตสาหกรรมมุ่งสู่เขตเศรษฐกิจพิเศษ</t>
    </r>
    <r>
      <rPr>
        <b/>
        <sz val="16"/>
        <color theme="1"/>
        <rFont val="TH SarabunPSK"/>
        <family val="2"/>
      </rPr>
      <t>..........................</t>
    </r>
  </si>
  <si>
    <r>
      <t>หน่วยงาน.......</t>
    </r>
    <r>
      <rPr>
        <sz val="16"/>
        <color theme="1"/>
        <rFont val="TH SarabunPSK"/>
        <family val="2"/>
      </rPr>
      <t>โครงการชลประทานระยอง......</t>
    </r>
    <r>
      <rPr>
        <b/>
        <sz val="16"/>
        <color theme="1"/>
        <rFont val="TH SarabunPSK"/>
        <family val="2"/>
      </rPr>
      <t>.................................................................................</t>
    </r>
  </si>
  <si>
    <t xml:space="preserve">แบบรายงานแผน/ผล การดำเนินโครงการตามแผนปฏิบัติราชการจังหวัด/กลุ่มจังหวัด
ประจำปีงบประมาณ พ.ศ. 2562 </t>
  </si>
  <si>
    <t>หน่วยงาน สำนักงานการท่อเงที่ยวและกีฬาจังหวัดระยอง</t>
  </si>
  <si>
    <t>โครงการ  : ส่งเสริมการตลาดและประชาสัมพันธ์การท่องเที่ยวจังหวัดระยอง ประจำปี 2562</t>
  </si>
  <si>
    <t>กิจกรรมหลัก : ส่งเสริมการท่องเที่ยวจังหวัดระยอง ประจำปี 2562   งบประมาณที่ได้รับจัดสรร  20,000,000 บาท</t>
  </si>
  <si>
    <t>งบประมาณ
(บาท)
(รายกิจกรรม)</t>
  </si>
  <si>
    <t>1. กิจกรรมส่งเสริมและสร้างภาพลักษณ์การท่องเที่ยวจังหวัดระยอง</t>
  </si>
  <si>
    <t>กำหนดจัดฝึกอบรมผู้ประกอบการท่องเที่ยว จำนวน 2 ครั้ง
1) ครั้งที่ 1 ในวันที่ 20 เม.ย. 62
2) ครั้งที่ 1 ในวันที่ 15 มิ.ย. 62</t>
  </si>
  <si>
    <t>2. กิจกรรมการจัดงานสืบสานตำนานเมืองเก่า 4 แห่ง (บ้านค่าย เมืองแกลง บ้านฉางและยมจินดา)</t>
  </si>
  <si>
    <t>1) อ.บ้านฉาง กำหนด เม.ย. 62
2) อ.เมือง พ.ค -มิ.ย. 62
3) อ.บ้านค่าย และ อ.แกลง
อยู่ระหว่างกำหนดวัน</t>
  </si>
  <si>
    <t xml:space="preserve">3. กิจกรรมการจัดงานพระบรมราชานุสรณ์ “วันภูมิพลมหาราชา” ประจำปี 2562 </t>
  </si>
  <si>
    <t>กิจกรรมที่ 2 วันสำนึกในพระมหากรุณาธิคุณฯ กำหนดในวันที่ 14 ก.ค. 62</t>
  </si>
  <si>
    <t xml:space="preserve">4. กิจกรรมการจัดงาน วันสงกรานต์ สืบสานงานประเพณีที่ระยอง ประจำปี 2562 </t>
  </si>
  <si>
    <t>กำหนด เม.ย. 62</t>
  </si>
  <si>
    <t xml:space="preserve">5. กิจกรรมการขับเคลื่อนเครือข่ายการท่องเที่ยวโดยชุมชนจังหวัดระยองเพื่อรองรับ EEC </t>
  </si>
  <si>
    <t xml:space="preserve">กำหนด มี.ค. 62 จำนวน 2 ครั้ง
1) ครั้งที่1 กำหนดในวันที่...
2) ครั้งที่1 กำหนดในวันที่...
</t>
  </si>
  <si>
    <t xml:space="preserve">6. กิจกรรมการจัดงานเทศกาลผลไม้และของดีที่จังหวัดระยอง ประจำปี 2562 
</t>
  </si>
  <si>
    <t>กำหนด พ.ค. - มิ.ย.62</t>
  </si>
  <si>
    <t xml:space="preserve">7. กิจกรรมถนนท่องเที่ยววิถีชาวเล </t>
  </si>
  <si>
    <t>กำหนด 2 ครั้ง
1) ม.ค -ก.พ. 62
2) เม.ย. 62</t>
  </si>
  <si>
    <t xml:space="preserve">8. การจัดงานส่งเสริมการท่องเที่ยวเชิงรุกเชื่อมโยงภูมิภาค </t>
  </si>
  <si>
    <t>กำหนด พ.ค. - ก.ค. 62</t>
  </si>
  <si>
    <t xml:space="preserve">9. กิจกรรมการพัฒนาศักยภาพบุคลากรด้านการท่องเที่ยวจังหวัดระยอง 3 หลักสูตร </t>
  </si>
  <si>
    <t>กำหนด 3 หลักสูตร 
ใน มี.ค - เม.ย  62
1) กลุ่มโฮมสเตย์
2) กลุ่มท่องเที่ยวชุมชน
3)กลุ่มผู้ประกอบการท่องเที่ยว</t>
  </si>
  <si>
    <t xml:space="preserve">10. กิจกรรมท่องเที่ยวไปกับไตรกีฬาและทวิกีฬา 
</t>
  </si>
  <si>
    <t>อยู่ระหว่างหารือเรื่องสถานที่ดำเนินการ (กำหนดเปลี่ยนจากคลองบางไผ่ มาเป็น อ่างเก็บน้ำดอกกราย ในช่วงวันสำนึกในพระมหากรุณาธิคุณฯ ร.9 
ในเดือน ก.ค. 62 )</t>
  </si>
  <si>
    <t xml:space="preserve">11. กิจกรรมสร้างอาสาสมัครป้องกันและลดอุบัติภัยจากการท่องเที่ยว </t>
  </si>
  <si>
    <t>ดำเนินการเสร็จแล้ว เมื่อ 7-11 ธ.ค 61</t>
  </si>
  <si>
    <t>1. รายงานผลการดำเนินงานตามแบบรายงาน ให้จังหวัดระยองทราบ ทุกวันที่ 15 และ 30 ของเดือน (เป็นลายลักษณ์อักษร)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</si>
</sst>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3"/>
      <color theme="1"/>
      <name val="TH SarabunPSK"/>
      <family val="2"/>
    </font>
    <font>
      <sz val="13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b/>
      <sz val="13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theme="1"/>
      <name val="TH SarabunPSK"/>
      <family val="2"/>
    </font>
    <font>
      <b/>
      <sz val="11"/>
      <color theme="1"/>
      <name val="TH SarabunIT๙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0" fontId="13" fillId="0" borderId="0"/>
    <xf numFmtId="0" fontId="12" fillId="0" borderId="0"/>
    <xf numFmtId="187" fontId="12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/>
    <xf numFmtId="0" fontId="7" fillId="0" borderId="0"/>
    <xf numFmtId="0" fontId="13" fillId="0" borderId="0"/>
  </cellStyleXfs>
  <cellXfs count="30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3" fontId="3" fillId="0" borderId="7" xfId="0" applyNumberFormat="1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3" fontId="3" fillId="0" borderId="11" xfId="0" applyNumberFormat="1" applyFont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6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0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7" xfId="0" applyFont="1" applyBorder="1" applyAlignment="1">
      <alignment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 wrapText="1"/>
    </xf>
    <xf numFmtId="0" fontId="1" fillId="0" borderId="0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4" fillId="0" borderId="8" xfId="0" applyFont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horizontal="center" vertical="top" wrapText="1"/>
    </xf>
    <xf numFmtId="3" fontId="3" fillId="5" borderId="11" xfId="0" applyNumberFormat="1" applyFont="1" applyFill="1" applyBorder="1" applyAlignment="1">
      <alignment vertical="top" wrapText="1"/>
    </xf>
    <xf numFmtId="188" fontId="3" fillId="0" borderId="1" xfId="1" applyNumberFormat="1" applyFont="1" applyBorder="1" applyAlignment="1">
      <alignment vertical="top"/>
    </xf>
    <xf numFmtId="0" fontId="0" fillId="0" borderId="0" xfId="0" applyAlignment="1">
      <alignment vertical="center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top" wrapText="1"/>
    </xf>
    <xf numFmtId="3" fontId="3" fillId="0" borderId="8" xfId="0" applyNumberFormat="1" applyFont="1" applyBorder="1" applyAlignment="1">
      <alignment vertical="top" wrapText="1"/>
    </xf>
    <xf numFmtId="43" fontId="3" fillId="0" borderId="8" xfId="1" applyFont="1" applyBorder="1" applyAlignment="1">
      <alignment vertical="top"/>
    </xf>
    <xf numFmtId="2" fontId="3" fillId="0" borderId="8" xfId="0" applyNumberFormat="1" applyFont="1" applyBorder="1" applyAlignment="1">
      <alignment vertical="top"/>
    </xf>
    <xf numFmtId="3" fontId="4" fillId="3" borderId="1" xfId="0" applyNumberFormat="1" applyFont="1" applyFill="1" applyBorder="1" applyAlignment="1">
      <alignment vertical="top" wrapText="1"/>
    </xf>
    <xf numFmtId="3" fontId="3" fillId="0" borderId="0" xfId="0" applyNumberFormat="1" applyFont="1" applyAlignment="1">
      <alignment vertical="top"/>
    </xf>
    <xf numFmtId="4" fontId="4" fillId="3" borderId="1" xfId="0" applyNumberFormat="1" applyFont="1" applyFill="1" applyBorder="1" applyAlignment="1">
      <alignment horizontal="center" vertical="top" wrapText="1"/>
    </xf>
    <xf numFmtId="188" fontId="3" fillId="0" borderId="1" xfId="0" applyNumberFormat="1" applyFont="1" applyBorder="1" applyAlignment="1">
      <alignment vertical="top"/>
    </xf>
    <xf numFmtId="43" fontId="3" fillId="0" borderId="7" xfId="1" applyFont="1" applyBorder="1" applyAlignment="1">
      <alignment vertical="top"/>
    </xf>
    <xf numFmtId="188" fontId="3" fillId="0" borderId="10" xfId="0" applyNumberFormat="1" applyFont="1" applyBorder="1" applyAlignment="1">
      <alignment vertical="top"/>
    </xf>
    <xf numFmtId="43" fontId="3" fillId="0" borderId="11" xfId="1" applyFont="1" applyBorder="1" applyAlignment="1">
      <alignment vertical="top"/>
    </xf>
    <xf numFmtId="2" fontId="3" fillId="0" borderId="11" xfId="0" applyNumberFormat="1" applyFont="1" applyBorder="1" applyAlignment="1">
      <alignment vertical="top"/>
    </xf>
    <xf numFmtId="0" fontId="1" fillId="0" borderId="16" xfId="0" applyFont="1" applyBorder="1" applyAlignment="1">
      <alignment vertical="top"/>
    </xf>
    <xf numFmtId="43" fontId="14" fillId="0" borderId="10" xfId="1" applyFont="1" applyBorder="1" applyAlignment="1">
      <alignment vertical="top" wrapText="1"/>
    </xf>
    <xf numFmtId="43" fontId="14" fillId="0" borderId="11" xfId="1" applyFont="1" applyBorder="1" applyAlignment="1">
      <alignment vertical="top" wrapText="1"/>
    </xf>
    <xf numFmtId="43" fontId="14" fillId="0" borderId="13" xfId="1" applyFont="1" applyBorder="1" applyAlignment="1">
      <alignment vertical="top" wrapText="1"/>
    </xf>
    <xf numFmtId="0" fontId="1" fillId="0" borderId="17" xfId="0" applyFont="1" applyBorder="1" applyAlignment="1">
      <alignment vertical="top"/>
    </xf>
    <xf numFmtId="0" fontId="3" fillId="0" borderId="18" xfId="0" applyFont="1" applyBorder="1" applyAlignment="1">
      <alignment horizontal="center" vertical="top" wrapText="1"/>
    </xf>
    <xf numFmtId="0" fontId="14" fillId="0" borderId="11" xfId="0" applyFont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8" xfId="0" applyFont="1" applyBorder="1" applyAlignment="1">
      <alignment vertical="top"/>
    </xf>
    <xf numFmtId="0" fontId="3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3" fontId="14" fillId="0" borderId="7" xfId="0" applyNumberFormat="1" applyFont="1" applyBorder="1" applyAlignment="1">
      <alignment wrapText="1"/>
    </xf>
    <xf numFmtId="0" fontId="14" fillId="0" borderId="8" xfId="0" applyFont="1" applyBorder="1" applyAlignment="1"/>
    <xf numFmtId="3" fontId="14" fillId="0" borderId="8" xfId="0" applyNumberFormat="1" applyFont="1" applyBorder="1" applyAlignment="1"/>
    <xf numFmtId="0" fontId="15" fillId="0" borderId="8" xfId="0" applyFont="1" applyBorder="1" applyAlignment="1"/>
    <xf numFmtId="3" fontId="14" fillId="0" borderId="11" xfId="0" applyNumberFormat="1" applyFont="1" applyBorder="1" applyAlignment="1">
      <alignment vertical="top" wrapText="1"/>
    </xf>
    <xf numFmtId="3" fontId="14" fillId="0" borderId="11" xfId="0" applyNumberFormat="1" applyFont="1" applyBorder="1" applyAlignment="1">
      <alignment vertical="top"/>
    </xf>
    <xf numFmtId="0" fontId="15" fillId="0" borderId="11" xfId="0" applyFont="1" applyBorder="1" applyAlignment="1">
      <alignment vertical="top"/>
    </xf>
    <xf numFmtId="3" fontId="3" fillId="0" borderId="8" xfId="0" applyNumberFormat="1" applyFont="1" applyBorder="1" applyAlignment="1">
      <alignment vertical="top"/>
    </xf>
    <xf numFmtId="4" fontId="3" fillId="0" borderId="7" xfId="0" applyNumberFormat="1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4" fontId="3" fillId="0" borderId="11" xfId="0" applyNumberFormat="1" applyFont="1" applyBorder="1" applyAlignment="1">
      <alignment vertical="top" wrapText="1"/>
    </xf>
    <xf numFmtId="3" fontId="3" fillId="5" borderId="11" xfId="0" applyNumberFormat="1" applyFont="1" applyFill="1" applyBorder="1" applyAlignment="1">
      <alignment horizontal="center" vertical="top"/>
    </xf>
    <xf numFmtId="0" fontId="3" fillId="5" borderId="18" xfId="0" applyFont="1" applyFill="1" applyBorder="1" applyAlignment="1">
      <alignment vertical="top" wrapText="1"/>
    </xf>
    <xf numFmtId="43" fontId="3" fillId="5" borderId="11" xfId="1" applyFont="1" applyFill="1" applyBorder="1" applyAlignment="1">
      <alignment vertical="top"/>
    </xf>
    <xf numFmtId="4" fontId="3" fillId="5" borderId="11" xfId="0" applyNumberFormat="1" applyFont="1" applyFill="1" applyBorder="1" applyAlignment="1">
      <alignment vertical="top" wrapText="1"/>
    </xf>
    <xf numFmtId="3" fontId="3" fillId="0" borderId="16" xfId="0" applyNumberFormat="1" applyFont="1" applyBorder="1" applyAlignment="1">
      <alignment vertical="top"/>
    </xf>
    <xf numFmtId="3" fontId="3" fillId="0" borderId="11" xfId="0" applyNumberFormat="1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8" fillId="0" borderId="0" xfId="0" applyFont="1" applyAlignment="1">
      <alignment vertical="top"/>
    </xf>
    <xf numFmtId="0" fontId="14" fillId="0" borderId="1" xfId="0" applyFont="1" applyBorder="1" applyAlignment="1">
      <alignment horizontal="center" vertical="top"/>
    </xf>
    <xf numFmtId="3" fontId="14" fillId="0" borderId="1" xfId="0" applyNumberFormat="1" applyFont="1" applyBorder="1" applyAlignment="1">
      <alignment vertical="top"/>
    </xf>
    <xf numFmtId="0" fontId="16" fillId="6" borderId="1" xfId="0" applyFont="1" applyFill="1" applyBorder="1" applyAlignment="1">
      <alignment vertical="top" wrapText="1"/>
    </xf>
    <xf numFmtId="0" fontId="16" fillId="6" borderId="1" xfId="0" applyFont="1" applyFill="1" applyBorder="1" applyAlignment="1">
      <alignment horizontal="center" vertical="top"/>
    </xf>
    <xf numFmtId="0" fontId="17" fillId="6" borderId="1" xfId="0" applyFont="1" applyFill="1" applyBorder="1" applyAlignment="1">
      <alignment vertical="top" wrapText="1"/>
    </xf>
    <xf numFmtId="0" fontId="17" fillId="6" borderId="1" xfId="0" applyFont="1" applyFill="1" applyBorder="1" applyAlignment="1">
      <alignment horizontal="center" vertical="top"/>
    </xf>
    <xf numFmtId="0" fontId="14" fillId="0" borderId="0" xfId="0" applyFont="1" applyAlignment="1">
      <alignment vertical="top"/>
    </xf>
    <xf numFmtId="0" fontId="16" fillId="6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vertical="top"/>
    </xf>
    <xf numFmtId="0" fontId="19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5" fillId="0" borderId="1" xfId="0" applyFont="1" applyBorder="1" applyAlignment="1">
      <alignment horizontal="center" vertical="top"/>
    </xf>
    <xf numFmtId="3" fontId="3" fillId="0" borderId="11" xfId="0" applyNumberFormat="1" applyFont="1" applyFill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188" fontId="0" fillId="0" borderId="0" xfId="0" applyNumberFormat="1" applyAlignment="1">
      <alignment vertical="top"/>
    </xf>
    <xf numFmtId="0" fontId="19" fillId="6" borderId="1" xfId="0" applyFont="1" applyFill="1" applyBorder="1" applyAlignment="1">
      <alignment horizontal="center" vertical="top"/>
    </xf>
    <xf numFmtId="0" fontId="20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top"/>
    </xf>
    <xf numFmtId="0" fontId="19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0" fillId="0" borderId="0" xfId="0" applyFill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vertical="top" wrapText="1"/>
    </xf>
    <xf numFmtId="0" fontId="9" fillId="0" borderId="0" xfId="0" applyFont="1" applyFill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3" fontId="0" fillId="0" borderId="1" xfId="0" applyNumberFormat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3" fontId="4" fillId="0" borderId="20" xfId="0" applyNumberFormat="1" applyFont="1" applyBorder="1" applyAlignment="1">
      <alignment vertical="top" wrapText="1"/>
    </xf>
    <xf numFmtId="3" fontId="3" fillId="0" borderId="20" xfId="0" applyNumberFormat="1" applyFont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14" fillId="0" borderId="20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8" fillId="6" borderId="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3" fillId="0" borderId="15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top"/>
    </xf>
    <xf numFmtId="0" fontId="16" fillId="7" borderId="4" xfId="0" applyFont="1" applyFill="1" applyBorder="1" applyAlignment="1">
      <alignment horizontal="left" vertical="top"/>
    </xf>
    <xf numFmtId="0" fontId="16" fillId="7" borderId="5" xfId="0" applyFont="1" applyFill="1" applyBorder="1" applyAlignment="1">
      <alignment horizontal="left" vertical="top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188" fontId="16" fillId="0" borderId="3" xfId="1" applyNumberFormat="1" applyFont="1" applyBorder="1" applyAlignment="1">
      <alignment horizontal="left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2" fillId="0" borderId="13" xfId="0" applyFont="1" applyBorder="1" applyAlignment="1">
      <alignment vertical="top" wrapText="1"/>
    </xf>
    <xf numFmtId="3" fontId="22" fillId="0" borderId="23" xfId="0" applyNumberFormat="1" applyFont="1" applyBorder="1" applyAlignment="1">
      <alignment horizontal="center" vertical="top" wrapText="1"/>
    </xf>
    <xf numFmtId="0" fontId="16" fillId="0" borderId="24" xfId="0" applyFont="1" applyBorder="1" applyAlignment="1">
      <alignment vertical="top" wrapText="1"/>
    </xf>
    <xf numFmtId="3" fontId="4" fillId="0" borderId="25" xfId="0" applyNumberFormat="1" applyFont="1" applyBorder="1" applyAlignment="1">
      <alignment vertical="top" wrapText="1"/>
    </xf>
    <xf numFmtId="0" fontId="4" fillId="0" borderId="25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2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3" fontId="22" fillId="0" borderId="26" xfId="0" applyNumberFormat="1" applyFont="1" applyBorder="1" applyAlignment="1">
      <alignment horizontal="center" vertical="top" wrapText="1"/>
    </xf>
    <xf numFmtId="0" fontId="16" fillId="0" borderId="27" xfId="0" applyFont="1" applyBorder="1" applyAlignment="1">
      <alignment vertical="top" wrapText="1"/>
    </xf>
    <xf numFmtId="3" fontId="3" fillId="0" borderId="28" xfId="0" applyNumberFormat="1" applyFont="1" applyBorder="1" applyAlignment="1">
      <alignment vertical="top" wrapText="1"/>
    </xf>
    <xf numFmtId="0" fontId="3" fillId="0" borderId="28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0" fontId="14" fillId="0" borderId="2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22" fillId="0" borderId="11" xfId="0" applyFont="1" applyFill="1" applyBorder="1" applyAlignment="1">
      <alignment vertical="top" wrapText="1"/>
    </xf>
    <xf numFmtId="3" fontId="22" fillId="0" borderId="26" xfId="0" applyNumberFormat="1" applyFont="1" applyFill="1" applyBorder="1" applyAlignment="1">
      <alignment horizontal="center" vertical="top" wrapText="1"/>
    </xf>
    <xf numFmtId="0" fontId="14" fillId="0" borderId="26" xfId="0" applyFont="1" applyFill="1" applyBorder="1" applyAlignment="1">
      <alignment vertical="top" wrapText="1"/>
    </xf>
    <xf numFmtId="0" fontId="1" fillId="0" borderId="18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3" fillId="0" borderId="28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1" fillId="0" borderId="26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9" xfId="0" applyBorder="1" applyAlignment="1">
      <alignment vertical="top"/>
    </xf>
    <xf numFmtId="0" fontId="3" fillId="0" borderId="10" xfId="0" applyFont="1" applyBorder="1" applyAlignment="1">
      <alignment vertical="top"/>
    </xf>
    <xf numFmtId="0" fontId="1" fillId="0" borderId="29" xfId="0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1" fillId="0" borderId="31" xfId="0" applyFont="1" applyBorder="1" applyAlignment="1">
      <alignment vertical="top"/>
    </xf>
    <xf numFmtId="0" fontId="15" fillId="0" borderId="26" xfId="0" applyFont="1" applyBorder="1" applyAlignment="1">
      <alignment vertical="top" wrapText="1"/>
    </xf>
    <xf numFmtId="0" fontId="0" fillId="0" borderId="28" xfId="0" applyBorder="1" applyAlignment="1">
      <alignment vertical="center"/>
    </xf>
    <xf numFmtId="0" fontId="15" fillId="0" borderId="27" xfId="0" applyFont="1" applyBorder="1" applyAlignment="1">
      <alignment vertical="top" wrapText="1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top"/>
    </xf>
    <xf numFmtId="0" fontId="22" fillId="5" borderId="8" xfId="0" applyFont="1" applyFill="1" applyBorder="1" applyAlignment="1">
      <alignment vertical="top" wrapText="1"/>
    </xf>
    <xf numFmtId="3" fontId="22" fillId="5" borderId="22" xfId="0" applyNumberFormat="1" applyFont="1" applyFill="1" applyBorder="1" applyAlignment="1">
      <alignment horizontal="center" vertical="top" wrapText="1"/>
    </xf>
    <xf numFmtId="0" fontId="15" fillId="5" borderId="32" xfId="0" applyFont="1" applyFill="1" applyBorder="1" applyAlignment="1">
      <alignment vertical="top" wrapText="1"/>
    </xf>
    <xf numFmtId="0" fontId="0" fillId="5" borderId="33" xfId="0" applyFill="1" applyBorder="1" applyAlignment="1">
      <alignment vertical="center"/>
    </xf>
    <xf numFmtId="0" fontId="0" fillId="5" borderId="33" xfId="0" applyFill="1" applyBorder="1" applyAlignment="1">
      <alignment vertical="top"/>
    </xf>
    <xf numFmtId="0" fontId="0" fillId="5" borderId="34" xfId="0" applyFill="1" applyBorder="1" applyAlignment="1">
      <alignment vertical="top"/>
    </xf>
    <xf numFmtId="0" fontId="15" fillId="5" borderId="35" xfId="0" applyFont="1" applyFill="1" applyBorder="1" applyAlignment="1">
      <alignment vertical="top" wrapText="1"/>
    </xf>
    <xf numFmtId="0" fontId="0" fillId="5" borderId="36" xfId="0" applyFill="1" applyBorder="1" applyAlignment="1">
      <alignment vertical="top"/>
    </xf>
    <xf numFmtId="0" fontId="0" fillId="5" borderId="37" xfId="0" applyFill="1" applyBorder="1" applyAlignment="1">
      <alignment vertical="top"/>
    </xf>
    <xf numFmtId="0" fontId="0" fillId="5" borderId="35" xfId="0" applyFill="1" applyBorder="1" applyAlignment="1">
      <alignment vertical="top"/>
    </xf>
    <xf numFmtId="0" fontId="0" fillId="5" borderId="38" xfId="0" applyFill="1" applyBorder="1" applyAlignment="1">
      <alignment vertical="top"/>
    </xf>
    <xf numFmtId="0" fontId="0" fillId="5" borderId="32" xfId="0" applyFill="1" applyBorder="1" applyAlignment="1">
      <alignment vertical="top"/>
    </xf>
    <xf numFmtId="0" fontId="0" fillId="5" borderId="39" xfId="0" applyFill="1" applyBorder="1" applyAlignment="1">
      <alignment vertical="top"/>
    </xf>
    <xf numFmtId="0" fontId="3" fillId="5" borderId="8" xfId="0" applyFont="1" applyFill="1" applyBorder="1" applyAlignment="1">
      <alignment vertical="top" wrapText="1"/>
    </xf>
    <xf numFmtId="0" fontId="4" fillId="0" borderId="21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0" fillId="0" borderId="15" xfId="0" applyBorder="1" applyAlignment="1">
      <alignment vertical="top"/>
    </xf>
    <xf numFmtId="0" fontId="0" fillId="0" borderId="9" xfId="0" applyBorder="1" applyAlignment="1">
      <alignment vertical="top"/>
    </xf>
    <xf numFmtId="0" fontId="4" fillId="0" borderId="4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41" xfId="0" applyBorder="1" applyAlignment="1">
      <alignment vertical="top"/>
    </xf>
    <xf numFmtId="0" fontId="15" fillId="0" borderId="4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40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5" fillId="0" borderId="17" xfId="0" applyFont="1" applyBorder="1" applyAlignment="1">
      <alignment vertical="top" wrapText="1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22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5" fillId="0" borderId="6" xfId="0" applyFont="1" applyBorder="1" applyAlignment="1">
      <alignment vertical="top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top"/>
    </xf>
    <xf numFmtId="0" fontId="0" fillId="0" borderId="14" xfId="0" applyBorder="1" applyAlignment="1">
      <alignment vertical="top"/>
    </xf>
  </cellXfs>
  <cellStyles count="9">
    <cellStyle name="Comma" xfId="1" builtinId="3"/>
    <cellStyle name="Comma 2" xfId="4"/>
    <cellStyle name="Comma 3" xfId="5"/>
    <cellStyle name="Normal" xfId="0" builtinId="0"/>
    <cellStyle name="Normal 2" xfId="3"/>
    <cellStyle name="Normal 2 2" xfId="6"/>
    <cellStyle name="Normal 3" xfId="2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95249</xdr:colOff>
      <xdr:row>11</xdr:row>
      <xdr:rowOff>8661</xdr:rowOff>
    </xdr:from>
    <xdr:to>
      <xdr:col>29</xdr:col>
      <xdr:colOff>1472045</xdr:colOff>
      <xdr:row>14</xdr:row>
      <xdr:rowOff>43295</xdr:rowOff>
    </xdr:to>
    <xdr:sp macro="" textlink="">
      <xdr:nvSpPr>
        <xdr:cNvPr id="2" name="TextBox 1"/>
        <xdr:cNvSpPr txBox="1"/>
      </xdr:nvSpPr>
      <xdr:spPr>
        <a:xfrm>
          <a:off x="5689022" y="4216979"/>
          <a:ext cx="3290455" cy="761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0">
              <a:latin typeface="TH SarabunPSK" pitchFamily="34" charset="-34"/>
              <a:cs typeface="TH SarabunPSK" pitchFamily="34" charset="-34"/>
            </a:rPr>
            <a:t>เจ้าหน้าที่ผู้รับผิดชอบ...................................</a:t>
          </a:r>
          <a:r>
            <a:rPr lang="th-TH" sz="1100" b="0" baseline="0">
              <a:latin typeface="TH SarabunPSK" pitchFamily="34" charset="-34"/>
              <a:cs typeface="TH SarabunPSK" pitchFamily="34" charset="-34"/>
            </a:rPr>
            <a:t>   </a:t>
          </a:r>
        </a:p>
        <a:p>
          <a:r>
            <a:rPr lang="th-TH" sz="1100" b="0" baseline="0">
              <a:latin typeface="TH SarabunPSK" pitchFamily="34" charset="-34"/>
              <a:cs typeface="TH SarabunPSK" pitchFamily="34" charset="-34"/>
            </a:rPr>
            <a:t>ตำแหน่ง....................................................</a:t>
          </a:r>
        </a:p>
        <a:p>
          <a:r>
            <a:rPr lang="th-TH" sz="1100" b="0" baseline="0">
              <a:latin typeface="TH SarabunPSK" pitchFamily="34" charset="-34"/>
              <a:cs typeface="TH SarabunPSK" pitchFamily="34" charset="-34"/>
            </a:rPr>
            <a:t>เบอร์โทร....................................................</a:t>
          </a:r>
        </a:p>
        <a:p>
          <a:r>
            <a:rPr lang="th-TH" sz="1100" b="0" baseline="0">
              <a:latin typeface="TH SarabunPSK" pitchFamily="34" charset="-34"/>
              <a:cs typeface="TH SarabunPSK" pitchFamily="34" charset="-34"/>
            </a:rPr>
            <a:t>วันที่รายงาน................................................                   </a:t>
          </a:r>
          <a:endParaRPr lang="th-TH" sz="1100" b="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19</xdr:col>
      <xdr:colOff>95250</xdr:colOff>
      <xdr:row>15</xdr:row>
      <xdr:rowOff>34637</xdr:rowOff>
    </xdr:from>
    <xdr:to>
      <xdr:col>29</xdr:col>
      <xdr:colOff>1472046</xdr:colOff>
      <xdr:row>17</xdr:row>
      <xdr:rowOff>129887</xdr:rowOff>
    </xdr:to>
    <xdr:sp macro="" textlink="">
      <xdr:nvSpPr>
        <xdr:cNvPr id="4" name="TextBox 3"/>
        <xdr:cNvSpPr txBox="1"/>
      </xdr:nvSpPr>
      <xdr:spPr>
        <a:xfrm>
          <a:off x="5689023" y="5463887"/>
          <a:ext cx="3290455" cy="5108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0">
              <a:latin typeface="TH SarabunPSK" pitchFamily="34" charset="-34"/>
              <a:cs typeface="TH SarabunPSK" pitchFamily="34" charset="-34"/>
            </a:rPr>
            <a:t>หัวหน้าหน่วยงาน................................................................</a:t>
          </a:r>
        </a:p>
        <a:p>
          <a:r>
            <a:rPr lang="th-TH" sz="1100" b="0">
              <a:latin typeface="TH SarabunPSK" pitchFamily="34" charset="-34"/>
              <a:cs typeface="TH SarabunPSK" pitchFamily="34" charset="-34"/>
            </a:rPr>
            <a:t>                      (                                               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680603</xdr:colOff>
      <xdr:row>0</xdr:row>
      <xdr:rowOff>152401</xdr:rowOff>
    </xdr:from>
    <xdr:to>
      <xdr:col>30</xdr:col>
      <xdr:colOff>1965613</xdr:colOff>
      <xdr:row>0</xdr:row>
      <xdr:rowOff>663287</xdr:rowOff>
    </xdr:to>
    <xdr:sp macro="" textlink="">
      <xdr:nvSpPr>
        <xdr:cNvPr id="2" name="TextBox 1"/>
        <xdr:cNvSpPr txBox="1"/>
      </xdr:nvSpPr>
      <xdr:spPr>
        <a:xfrm>
          <a:off x="8776853" y="152401"/>
          <a:ext cx="884960" cy="5108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1 กิจกรรม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: 1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ชุด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  <a:p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20</xdr:col>
      <xdr:colOff>95249</xdr:colOff>
      <xdr:row>20</xdr:row>
      <xdr:rowOff>8661</xdr:rowOff>
    </xdr:from>
    <xdr:to>
      <xdr:col>30</xdr:col>
      <xdr:colOff>1472045</xdr:colOff>
      <xdr:row>23</xdr:row>
      <xdr:rowOff>43295</xdr:rowOff>
    </xdr:to>
    <xdr:sp macro="" textlink="">
      <xdr:nvSpPr>
        <xdr:cNvPr id="3" name="TextBox 2"/>
        <xdr:cNvSpPr txBox="1"/>
      </xdr:nvSpPr>
      <xdr:spPr>
        <a:xfrm>
          <a:off x="6305549" y="15905886"/>
          <a:ext cx="3262746" cy="7490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latin typeface="TH SarabunPSK" pitchFamily="34" charset="-34"/>
              <a:cs typeface="TH SarabunPSK" pitchFamily="34" charset="-34"/>
            </a:rPr>
            <a:t>เจ้าหน้าที่ผู้รับผิดชอบ...................................</a:t>
          </a:r>
          <a:r>
            <a:rPr lang="th-TH" sz="1100" b="1" baseline="0">
              <a:latin typeface="TH SarabunPSK" pitchFamily="34" charset="-34"/>
              <a:cs typeface="TH SarabunPSK" pitchFamily="34" charset="-34"/>
            </a:rPr>
            <a:t>   </a:t>
          </a:r>
        </a:p>
        <a:p>
          <a:r>
            <a:rPr lang="th-TH" sz="1100" b="1" baseline="0">
              <a:latin typeface="TH SarabunPSK" pitchFamily="34" charset="-34"/>
              <a:cs typeface="TH SarabunPSK" pitchFamily="34" charset="-34"/>
            </a:rPr>
            <a:t>ตำแหน่ง....................................................</a:t>
          </a:r>
        </a:p>
        <a:p>
          <a:r>
            <a:rPr lang="th-TH" sz="1100" b="1" baseline="0">
              <a:latin typeface="TH SarabunPSK" pitchFamily="34" charset="-34"/>
              <a:cs typeface="TH SarabunPSK" pitchFamily="34" charset="-34"/>
            </a:rPr>
            <a:t>เบอร์โทร....................................................</a:t>
          </a:r>
        </a:p>
        <a:p>
          <a:r>
            <a:rPr lang="th-TH" sz="1100" b="1" baseline="0">
              <a:latin typeface="TH SarabunPSK" pitchFamily="34" charset="-34"/>
              <a:cs typeface="TH SarabunPSK" pitchFamily="34" charset="-34"/>
            </a:rPr>
            <a:t>วันที่รายงาน................................................                   </a:t>
          </a:r>
          <a:endParaRPr lang="th-TH" sz="11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20</xdr:col>
      <xdr:colOff>76200</xdr:colOff>
      <xdr:row>24</xdr:row>
      <xdr:rowOff>47625</xdr:rowOff>
    </xdr:from>
    <xdr:to>
      <xdr:col>30</xdr:col>
      <xdr:colOff>1452996</xdr:colOff>
      <xdr:row>27</xdr:row>
      <xdr:rowOff>91787</xdr:rowOff>
    </xdr:to>
    <xdr:sp macro="" textlink="">
      <xdr:nvSpPr>
        <xdr:cNvPr id="4" name="TextBox 3"/>
        <xdr:cNvSpPr txBox="1"/>
      </xdr:nvSpPr>
      <xdr:spPr>
        <a:xfrm>
          <a:off x="6286500" y="16868775"/>
          <a:ext cx="3262746" cy="672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latin typeface="TH SarabunPSK" pitchFamily="34" charset="-34"/>
              <a:cs typeface="TH SarabunPSK" pitchFamily="34" charset="-34"/>
            </a:rPr>
            <a:t>หัวหน้าหน่วยงาน................................................................</a:t>
          </a:r>
        </a:p>
        <a:p>
          <a:r>
            <a:rPr lang="th-TH" sz="1100" b="1">
              <a:latin typeface="TH SarabunPSK" pitchFamily="34" charset="-34"/>
              <a:cs typeface="TH SarabunPSK" pitchFamily="34" charset="-34"/>
            </a:rPr>
            <a:t>                      (                                               )</a:t>
          </a:r>
        </a:p>
      </xdr:txBody>
    </xdr:sp>
    <xdr:clientData/>
  </xdr:twoCellAnchor>
  <xdr:twoCellAnchor>
    <xdr:from>
      <xdr:col>3</xdr:col>
      <xdr:colOff>180975</xdr:colOff>
      <xdr:row>8</xdr:row>
      <xdr:rowOff>209550</xdr:rowOff>
    </xdr:from>
    <xdr:to>
      <xdr:col>6</xdr:col>
      <xdr:colOff>9525</xdr:colOff>
      <xdr:row>8</xdr:row>
      <xdr:rowOff>209550</xdr:rowOff>
    </xdr:to>
    <xdr:cxnSp macro="">
      <xdr:nvCxnSpPr>
        <xdr:cNvPr id="5" name="ลูกศรเชื่อมต่อแบบตรง 4"/>
        <xdr:cNvCxnSpPr/>
      </xdr:nvCxnSpPr>
      <xdr:spPr>
        <a:xfrm>
          <a:off x="2924175" y="3200400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8</xdr:row>
      <xdr:rowOff>314325</xdr:rowOff>
    </xdr:from>
    <xdr:to>
      <xdr:col>6</xdr:col>
      <xdr:colOff>38100</xdr:colOff>
      <xdr:row>8</xdr:row>
      <xdr:rowOff>781050</xdr:rowOff>
    </xdr:to>
    <xdr:sp macro="" textlink="">
      <xdr:nvSpPr>
        <xdr:cNvPr id="6" name="TextBox 5"/>
        <xdr:cNvSpPr txBox="1"/>
      </xdr:nvSpPr>
      <xdr:spPr>
        <a:xfrm>
          <a:off x="2543175" y="3305175"/>
          <a:ext cx="8667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ประกาศหาผู้รับจ้าง</a:t>
          </a:r>
        </a:p>
      </xdr:txBody>
    </xdr:sp>
    <xdr:clientData/>
  </xdr:twoCellAnchor>
  <xdr:twoCellAnchor>
    <xdr:from>
      <xdr:col>7</xdr:col>
      <xdr:colOff>180975</xdr:colOff>
      <xdr:row>8</xdr:row>
      <xdr:rowOff>228600</xdr:rowOff>
    </xdr:from>
    <xdr:to>
      <xdr:col>10</xdr:col>
      <xdr:colOff>9525</xdr:colOff>
      <xdr:row>8</xdr:row>
      <xdr:rowOff>228600</xdr:rowOff>
    </xdr:to>
    <xdr:cxnSp macro="">
      <xdr:nvCxnSpPr>
        <xdr:cNvPr id="7" name="ลูกศรเชื่อมต่อแบบตรง 6"/>
        <xdr:cNvCxnSpPr/>
      </xdr:nvCxnSpPr>
      <xdr:spPr>
        <a:xfrm>
          <a:off x="3781425" y="3219450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8</xdr:row>
      <xdr:rowOff>323850</xdr:rowOff>
    </xdr:from>
    <xdr:to>
      <xdr:col>10</xdr:col>
      <xdr:colOff>95250</xdr:colOff>
      <xdr:row>8</xdr:row>
      <xdr:rowOff>790575</xdr:rowOff>
    </xdr:to>
    <xdr:sp macro="" textlink="">
      <xdr:nvSpPr>
        <xdr:cNvPr id="8" name="TextBox 7"/>
        <xdr:cNvSpPr txBox="1"/>
      </xdr:nvSpPr>
      <xdr:spPr>
        <a:xfrm>
          <a:off x="3457575" y="3314700"/>
          <a:ext cx="8667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ดำเนินการฝึกอบรม ครั้งที่ 1</a:t>
          </a:r>
        </a:p>
      </xdr:txBody>
    </xdr:sp>
    <xdr:clientData/>
  </xdr:twoCellAnchor>
  <xdr:twoCellAnchor>
    <xdr:from>
      <xdr:col>14</xdr:col>
      <xdr:colOff>19050</xdr:colOff>
      <xdr:row>8</xdr:row>
      <xdr:rowOff>314325</xdr:rowOff>
    </xdr:from>
    <xdr:to>
      <xdr:col>17</xdr:col>
      <xdr:colOff>123825</xdr:colOff>
      <xdr:row>8</xdr:row>
      <xdr:rowOff>904875</xdr:rowOff>
    </xdr:to>
    <xdr:sp macro="" textlink="">
      <xdr:nvSpPr>
        <xdr:cNvPr id="9" name="TextBox 8"/>
        <xdr:cNvSpPr txBox="1"/>
      </xdr:nvSpPr>
      <xdr:spPr>
        <a:xfrm>
          <a:off x="5057775" y="3305175"/>
          <a:ext cx="6953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ดำเนินการฝึกอบรม </a:t>
          </a:r>
        </a:p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ครั้งที่ 2</a:t>
          </a:r>
        </a:p>
      </xdr:txBody>
    </xdr:sp>
    <xdr:clientData/>
  </xdr:twoCellAnchor>
  <xdr:twoCellAnchor>
    <xdr:from>
      <xdr:col>14</xdr:col>
      <xdr:colOff>152400</xdr:colOff>
      <xdr:row>8</xdr:row>
      <xdr:rowOff>161925</xdr:rowOff>
    </xdr:from>
    <xdr:to>
      <xdr:col>17</xdr:col>
      <xdr:colOff>19050</xdr:colOff>
      <xdr:row>8</xdr:row>
      <xdr:rowOff>161925</xdr:rowOff>
    </xdr:to>
    <xdr:cxnSp macro="">
      <xdr:nvCxnSpPr>
        <xdr:cNvPr id="10" name="ลูกศรเชื่อมต่อแบบตรง 9"/>
        <xdr:cNvCxnSpPr/>
      </xdr:nvCxnSpPr>
      <xdr:spPr>
        <a:xfrm>
          <a:off x="5191125" y="3152775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9</xdr:row>
      <xdr:rowOff>190500</xdr:rowOff>
    </xdr:from>
    <xdr:to>
      <xdr:col>8</xdr:col>
      <xdr:colOff>19050</xdr:colOff>
      <xdr:row>9</xdr:row>
      <xdr:rowOff>190500</xdr:rowOff>
    </xdr:to>
    <xdr:cxnSp macro="">
      <xdr:nvCxnSpPr>
        <xdr:cNvPr id="11" name="ลูกศรเชื่อมต่อแบบตรง 10"/>
        <xdr:cNvCxnSpPr/>
      </xdr:nvCxnSpPr>
      <xdr:spPr>
        <a:xfrm>
          <a:off x="3381375" y="4486275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38101</xdr:colOff>
      <xdr:row>9</xdr:row>
      <xdr:rowOff>323850</xdr:rowOff>
    </xdr:from>
    <xdr:to>
      <xdr:col>9</xdr:col>
      <xdr:colOff>152401</xdr:colOff>
      <xdr:row>9</xdr:row>
      <xdr:rowOff>914400</xdr:rowOff>
    </xdr:to>
    <xdr:sp macro="" textlink="">
      <xdr:nvSpPr>
        <xdr:cNvPr id="12" name="TextBox 11"/>
        <xdr:cNvSpPr txBox="1"/>
      </xdr:nvSpPr>
      <xdr:spPr>
        <a:xfrm>
          <a:off x="3409951" y="4619625"/>
          <a:ext cx="78105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กำหนดจัดงาน ณ อ.บ้านฉาง </a:t>
          </a:r>
        </a:p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ในวันที่ 20 เม.ย. 62</a:t>
          </a:r>
        </a:p>
      </xdr:txBody>
    </xdr:sp>
    <xdr:clientData/>
  </xdr:twoCellAnchor>
  <xdr:twoCellAnchor>
    <xdr:from>
      <xdr:col>10</xdr:col>
      <xdr:colOff>76200</xdr:colOff>
      <xdr:row>9</xdr:row>
      <xdr:rowOff>171450</xdr:rowOff>
    </xdr:from>
    <xdr:to>
      <xdr:col>18</xdr:col>
      <xdr:colOff>28575</xdr:colOff>
      <xdr:row>9</xdr:row>
      <xdr:rowOff>171450</xdr:rowOff>
    </xdr:to>
    <xdr:cxnSp macro="">
      <xdr:nvCxnSpPr>
        <xdr:cNvPr id="13" name="ลูกศรเชื่อมต่อแบบตรง 12"/>
        <xdr:cNvCxnSpPr/>
      </xdr:nvCxnSpPr>
      <xdr:spPr>
        <a:xfrm>
          <a:off x="4305300" y="4467225"/>
          <a:ext cx="1533525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114301</xdr:colOff>
      <xdr:row>9</xdr:row>
      <xdr:rowOff>361950</xdr:rowOff>
    </xdr:from>
    <xdr:to>
      <xdr:col>17</xdr:col>
      <xdr:colOff>123825</xdr:colOff>
      <xdr:row>9</xdr:row>
      <xdr:rowOff>809625</xdr:rowOff>
    </xdr:to>
    <xdr:sp macro="" textlink="">
      <xdr:nvSpPr>
        <xdr:cNvPr id="14" name="TextBox 13"/>
        <xdr:cNvSpPr txBox="1"/>
      </xdr:nvSpPr>
      <xdr:spPr>
        <a:xfrm>
          <a:off x="4343401" y="4657725"/>
          <a:ext cx="1409699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กำหนดจัดงาน ณ อ.เมืองระยอง</a:t>
          </a:r>
        </a:p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ในวันที่ ........</a:t>
          </a:r>
        </a:p>
      </xdr:txBody>
    </xdr:sp>
    <xdr:clientData/>
  </xdr:twoCellAnchor>
  <xdr:twoCellAnchor>
    <xdr:from>
      <xdr:col>18</xdr:col>
      <xdr:colOff>9525</xdr:colOff>
      <xdr:row>10</xdr:row>
      <xdr:rowOff>257175</xdr:rowOff>
    </xdr:from>
    <xdr:to>
      <xdr:col>20</xdr:col>
      <xdr:colOff>66675</xdr:colOff>
      <xdr:row>10</xdr:row>
      <xdr:rowOff>257175</xdr:rowOff>
    </xdr:to>
    <xdr:cxnSp macro="">
      <xdr:nvCxnSpPr>
        <xdr:cNvPr id="15" name="ลูกศรเชื่อมต่อแบบตรง 14"/>
        <xdr:cNvCxnSpPr/>
      </xdr:nvCxnSpPr>
      <xdr:spPr>
        <a:xfrm>
          <a:off x="5819775" y="5667375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95250</xdr:colOff>
      <xdr:row>10</xdr:row>
      <xdr:rowOff>352425</xdr:rowOff>
    </xdr:from>
    <xdr:to>
      <xdr:col>21</xdr:col>
      <xdr:colOff>123825</xdr:colOff>
      <xdr:row>10</xdr:row>
      <xdr:rowOff>1190625</xdr:rowOff>
    </xdr:to>
    <xdr:sp macro="" textlink="">
      <xdr:nvSpPr>
        <xdr:cNvPr id="16" name="TextBox 15"/>
        <xdr:cNvSpPr txBox="1"/>
      </xdr:nvSpPr>
      <xdr:spPr>
        <a:xfrm>
          <a:off x="5905500" y="5762625"/>
          <a:ext cx="60960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กำหนดจัดกิจกรรมวันสำนึกฯ</a:t>
          </a:r>
          <a:r>
            <a:rPr lang="th-TH" sz="1100" baseline="0"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th-TH" sz="1100" baseline="0">
              <a:latin typeface="TH SarabunPSK" pitchFamily="34" charset="-34"/>
              <a:cs typeface="TH SarabunPSK" pitchFamily="34" charset="-34"/>
            </a:rPr>
            <a:t>ในวันที่ 14 ก.ค. 62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219075</xdr:colOff>
      <xdr:row>11</xdr:row>
      <xdr:rowOff>228600</xdr:rowOff>
    </xdr:from>
    <xdr:to>
      <xdr:col>8</xdr:col>
      <xdr:colOff>47625</xdr:colOff>
      <xdr:row>11</xdr:row>
      <xdr:rowOff>228600</xdr:rowOff>
    </xdr:to>
    <xdr:cxnSp macro="">
      <xdr:nvCxnSpPr>
        <xdr:cNvPr id="17" name="ลูกศรเชื่อมต่อแบบตรง 16"/>
        <xdr:cNvCxnSpPr/>
      </xdr:nvCxnSpPr>
      <xdr:spPr>
        <a:xfrm>
          <a:off x="3590925" y="6991350"/>
          <a:ext cx="276225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11</xdr:row>
      <xdr:rowOff>333375</xdr:rowOff>
    </xdr:from>
    <xdr:to>
      <xdr:col>9</xdr:col>
      <xdr:colOff>28575</xdr:colOff>
      <xdr:row>11</xdr:row>
      <xdr:rowOff>1266825</xdr:rowOff>
    </xdr:to>
    <xdr:sp macro="" textlink="">
      <xdr:nvSpPr>
        <xdr:cNvPr id="18" name="TextBox 17"/>
        <xdr:cNvSpPr txBox="1"/>
      </xdr:nvSpPr>
      <xdr:spPr>
        <a:xfrm>
          <a:off x="3457575" y="7096125"/>
          <a:ext cx="60960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กำหนดจัดกิจกรรมวันสำนึกฯ</a:t>
          </a:r>
          <a:r>
            <a:rPr lang="th-TH" sz="1100" baseline="0"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th-TH" sz="1100" baseline="0">
              <a:latin typeface="TH SarabunPSK" pitchFamily="34" charset="-34"/>
              <a:cs typeface="TH SarabunPSK" pitchFamily="34" charset="-34"/>
            </a:rPr>
            <a:t>ในวันที่ 13 เม.ย. 62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180975</xdr:colOff>
      <xdr:row>12</xdr:row>
      <xdr:rowOff>209550</xdr:rowOff>
    </xdr:from>
    <xdr:to>
      <xdr:col>6</xdr:col>
      <xdr:colOff>9525</xdr:colOff>
      <xdr:row>12</xdr:row>
      <xdr:rowOff>209550</xdr:rowOff>
    </xdr:to>
    <xdr:cxnSp macro="">
      <xdr:nvCxnSpPr>
        <xdr:cNvPr id="19" name="ลูกศรเชื่อมต่อแบบตรง 18"/>
        <xdr:cNvCxnSpPr/>
      </xdr:nvCxnSpPr>
      <xdr:spPr>
        <a:xfrm>
          <a:off x="2924175" y="8324850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12</xdr:row>
      <xdr:rowOff>314325</xdr:rowOff>
    </xdr:from>
    <xdr:to>
      <xdr:col>6</xdr:col>
      <xdr:colOff>38100</xdr:colOff>
      <xdr:row>12</xdr:row>
      <xdr:rowOff>781050</xdr:rowOff>
    </xdr:to>
    <xdr:sp macro="" textlink="">
      <xdr:nvSpPr>
        <xdr:cNvPr id="20" name="TextBox 19"/>
        <xdr:cNvSpPr txBox="1"/>
      </xdr:nvSpPr>
      <xdr:spPr>
        <a:xfrm>
          <a:off x="2543175" y="8429625"/>
          <a:ext cx="8667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ประกาศหาผู้รับจ้าง</a:t>
          </a:r>
        </a:p>
      </xdr:txBody>
    </xdr:sp>
    <xdr:clientData/>
  </xdr:twoCellAnchor>
  <xdr:twoCellAnchor>
    <xdr:from>
      <xdr:col>7</xdr:col>
      <xdr:colOff>180975</xdr:colOff>
      <xdr:row>12</xdr:row>
      <xdr:rowOff>228600</xdr:rowOff>
    </xdr:from>
    <xdr:to>
      <xdr:col>10</xdr:col>
      <xdr:colOff>9525</xdr:colOff>
      <xdr:row>12</xdr:row>
      <xdr:rowOff>228600</xdr:rowOff>
    </xdr:to>
    <xdr:cxnSp macro="">
      <xdr:nvCxnSpPr>
        <xdr:cNvPr id="21" name="ลูกศรเชื่อมต่อแบบตรง 20"/>
        <xdr:cNvCxnSpPr/>
      </xdr:nvCxnSpPr>
      <xdr:spPr>
        <a:xfrm>
          <a:off x="3781425" y="8343900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12</xdr:row>
      <xdr:rowOff>323850</xdr:rowOff>
    </xdr:from>
    <xdr:to>
      <xdr:col>10</xdr:col>
      <xdr:colOff>95250</xdr:colOff>
      <xdr:row>12</xdr:row>
      <xdr:rowOff>790575</xdr:rowOff>
    </xdr:to>
    <xdr:sp macro="" textlink="">
      <xdr:nvSpPr>
        <xdr:cNvPr id="22" name="TextBox 21"/>
        <xdr:cNvSpPr txBox="1"/>
      </xdr:nvSpPr>
      <xdr:spPr>
        <a:xfrm>
          <a:off x="3457575" y="8439150"/>
          <a:ext cx="8667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ดำเนินการฝึกอบรม ครั้งที่ 1</a:t>
          </a:r>
        </a:p>
      </xdr:txBody>
    </xdr:sp>
    <xdr:clientData/>
  </xdr:twoCellAnchor>
  <xdr:twoCellAnchor>
    <xdr:from>
      <xdr:col>14</xdr:col>
      <xdr:colOff>19050</xdr:colOff>
      <xdr:row>12</xdr:row>
      <xdr:rowOff>314325</xdr:rowOff>
    </xdr:from>
    <xdr:to>
      <xdr:col>17</xdr:col>
      <xdr:colOff>123825</xdr:colOff>
      <xdr:row>12</xdr:row>
      <xdr:rowOff>904875</xdr:rowOff>
    </xdr:to>
    <xdr:sp macro="" textlink="">
      <xdr:nvSpPr>
        <xdr:cNvPr id="23" name="TextBox 22"/>
        <xdr:cNvSpPr txBox="1"/>
      </xdr:nvSpPr>
      <xdr:spPr>
        <a:xfrm>
          <a:off x="5057775" y="8429625"/>
          <a:ext cx="6953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ดำเนินการฝึกอบรม </a:t>
          </a:r>
        </a:p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ครั้งที่ 2</a:t>
          </a:r>
        </a:p>
      </xdr:txBody>
    </xdr:sp>
    <xdr:clientData/>
  </xdr:twoCellAnchor>
  <xdr:twoCellAnchor>
    <xdr:from>
      <xdr:col>14</xdr:col>
      <xdr:colOff>152400</xdr:colOff>
      <xdr:row>12</xdr:row>
      <xdr:rowOff>161925</xdr:rowOff>
    </xdr:from>
    <xdr:to>
      <xdr:col>17</xdr:col>
      <xdr:colOff>19050</xdr:colOff>
      <xdr:row>12</xdr:row>
      <xdr:rowOff>161925</xdr:rowOff>
    </xdr:to>
    <xdr:cxnSp macro="">
      <xdr:nvCxnSpPr>
        <xdr:cNvPr id="24" name="ลูกศรเชื่อมต่อแบบตรง 23"/>
        <xdr:cNvCxnSpPr/>
      </xdr:nvCxnSpPr>
      <xdr:spPr>
        <a:xfrm>
          <a:off x="5191125" y="8277225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13</xdr:row>
      <xdr:rowOff>276225</xdr:rowOff>
    </xdr:from>
    <xdr:to>
      <xdr:col>17</xdr:col>
      <xdr:colOff>85725</xdr:colOff>
      <xdr:row>13</xdr:row>
      <xdr:rowOff>276226</xdr:rowOff>
    </xdr:to>
    <xdr:cxnSp macro="">
      <xdr:nvCxnSpPr>
        <xdr:cNvPr id="25" name="ลูกศรเชื่อมต่อแบบตรง 24"/>
        <xdr:cNvCxnSpPr/>
      </xdr:nvCxnSpPr>
      <xdr:spPr>
        <a:xfrm>
          <a:off x="4362450" y="9420225"/>
          <a:ext cx="1352550" cy="1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13</xdr:row>
      <xdr:rowOff>238125</xdr:rowOff>
    </xdr:from>
    <xdr:to>
      <xdr:col>8</xdr:col>
      <xdr:colOff>19050</xdr:colOff>
      <xdr:row>13</xdr:row>
      <xdr:rowOff>238125</xdr:rowOff>
    </xdr:to>
    <xdr:cxnSp macro="">
      <xdr:nvCxnSpPr>
        <xdr:cNvPr id="26" name="ลูกศรเชื่อมต่อแบบตรง 25"/>
        <xdr:cNvCxnSpPr/>
      </xdr:nvCxnSpPr>
      <xdr:spPr>
        <a:xfrm>
          <a:off x="3381375" y="9382125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13</xdr:row>
      <xdr:rowOff>371475</xdr:rowOff>
    </xdr:from>
    <xdr:to>
      <xdr:col>10</xdr:col>
      <xdr:colOff>66675</xdr:colOff>
      <xdr:row>13</xdr:row>
      <xdr:rowOff>838200</xdr:rowOff>
    </xdr:to>
    <xdr:sp macro="" textlink="">
      <xdr:nvSpPr>
        <xdr:cNvPr id="27" name="TextBox 26"/>
        <xdr:cNvSpPr txBox="1"/>
      </xdr:nvSpPr>
      <xdr:spPr>
        <a:xfrm>
          <a:off x="3429000" y="9515475"/>
          <a:ext cx="8667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ประกาศหาผู้รับจ้าง</a:t>
          </a:r>
        </a:p>
      </xdr:txBody>
    </xdr:sp>
    <xdr:clientData/>
  </xdr:twoCellAnchor>
  <xdr:twoCellAnchor>
    <xdr:from>
      <xdr:col>11</xdr:col>
      <xdr:colOff>180975</xdr:colOff>
      <xdr:row>13</xdr:row>
      <xdr:rowOff>381000</xdr:rowOff>
    </xdr:from>
    <xdr:to>
      <xdr:col>16</xdr:col>
      <xdr:colOff>200025</xdr:colOff>
      <xdr:row>13</xdr:row>
      <xdr:rowOff>847725</xdr:rowOff>
    </xdr:to>
    <xdr:sp macro="" textlink="">
      <xdr:nvSpPr>
        <xdr:cNvPr id="28" name="TextBox 27"/>
        <xdr:cNvSpPr txBox="1"/>
      </xdr:nvSpPr>
      <xdr:spPr>
        <a:xfrm>
          <a:off x="4610100" y="9525000"/>
          <a:ext cx="10096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กำหนดจัดงานในวันที่</a:t>
          </a:r>
          <a:r>
            <a:rPr lang="th-TH" sz="1100" baseline="0">
              <a:latin typeface="TH SarabunPSK" pitchFamily="34" charset="-34"/>
              <a:cs typeface="TH SarabunPSK" pitchFamily="34" charset="-34"/>
            </a:rPr>
            <a:t> 16-18 พ.ค. 62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180975</xdr:colOff>
      <xdr:row>14</xdr:row>
      <xdr:rowOff>95250</xdr:rowOff>
    </xdr:from>
    <xdr:to>
      <xdr:col>10</xdr:col>
      <xdr:colOff>9525</xdr:colOff>
      <xdr:row>14</xdr:row>
      <xdr:rowOff>95250</xdr:rowOff>
    </xdr:to>
    <xdr:cxnSp macro="">
      <xdr:nvCxnSpPr>
        <xdr:cNvPr id="29" name="ลูกศรเชื่อมต่อแบบตรง 28"/>
        <xdr:cNvCxnSpPr/>
      </xdr:nvCxnSpPr>
      <xdr:spPr>
        <a:xfrm>
          <a:off x="3781425" y="10287000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14</xdr:row>
      <xdr:rowOff>247651</xdr:rowOff>
    </xdr:from>
    <xdr:to>
      <xdr:col>10</xdr:col>
      <xdr:colOff>161925</xdr:colOff>
      <xdr:row>14</xdr:row>
      <xdr:rowOff>685801</xdr:rowOff>
    </xdr:to>
    <xdr:sp macro="" textlink="">
      <xdr:nvSpPr>
        <xdr:cNvPr id="30" name="TextBox 29"/>
        <xdr:cNvSpPr txBox="1"/>
      </xdr:nvSpPr>
      <xdr:spPr>
        <a:xfrm>
          <a:off x="3400425" y="10439401"/>
          <a:ext cx="99060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กำหนดจัดงานครั้งที่ 2 </a:t>
          </a:r>
        </a:p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ในวันที่ ...เม.ย. 62</a:t>
          </a:r>
        </a:p>
      </xdr:txBody>
    </xdr:sp>
    <xdr:clientData/>
  </xdr:twoCellAnchor>
  <xdr:twoCellAnchor>
    <xdr:from>
      <xdr:col>10</xdr:col>
      <xdr:colOff>133350</xdr:colOff>
      <xdr:row>15</xdr:row>
      <xdr:rowOff>276225</xdr:rowOff>
    </xdr:from>
    <xdr:to>
      <xdr:col>17</xdr:col>
      <xdr:colOff>85725</xdr:colOff>
      <xdr:row>15</xdr:row>
      <xdr:rowOff>276226</xdr:rowOff>
    </xdr:to>
    <xdr:cxnSp macro="">
      <xdr:nvCxnSpPr>
        <xdr:cNvPr id="31" name="ลูกศรเชื่อมต่อแบบตรง 30"/>
        <xdr:cNvCxnSpPr/>
      </xdr:nvCxnSpPr>
      <xdr:spPr>
        <a:xfrm>
          <a:off x="4362450" y="11315700"/>
          <a:ext cx="1352550" cy="1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15</xdr:row>
      <xdr:rowOff>238125</xdr:rowOff>
    </xdr:from>
    <xdr:to>
      <xdr:col>8</xdr:col>
      <xdr:colOff>19050</xdr:colOff>
      <xdr:row>15</xdr:row>
      <xdr:rowOff>238125</xdr:rowOff>
    </xdr:to>
    <xdr:cxnSp macro="">
      <xdr:nvCxnSpPr>
        <xdr:cNvPr id="32" name="ลูกศรเชื่อมต่อแบบตรง 31"/>
        <xdr:cNvCxnSpPr/>
      </xdr:nvCxnSpPr>
      <xdr:spPr>
        <a:xfrm>
          <a:off x="3381375" y="11277600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15</xdr:row>
      <xdr:rowOff>371475</xdr:rowOff>
    </xdr:from>
    <xdr:to>
      <xdr:col>10</xdr:col>
      <xdr:colOff>66675</xdr:colOff>
      <xdr:row>15</xdr:row>
      <xdr:rowOff>838200</xdr:rowOff>
    </xdr:to>
    <xdr:sp macro="" textlink="">
      <xdr:nvSpPr>
        <xdr:cNvPr id="33" name="TextBox 32"/>
        <xdr:cNvSpPr txBox="1"/>
      </xdr:nvSpPr>
      <xdr:spPr>
        <a:xfrm>
          <a:off x="3429000" y="11410950"/>
          <a:ext cx="8667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ประกาศหาผู้รับจ้าง</a:t>
          </a:r>
        </a:p>
      </xdr:txBody>
    </xdr:sp>
    <xdr:clientData/>
  </xdr:twoCellAnchor>
  <xdr:twoCellAnchor>
    <xdr:from>
      <xdr:col>11</xdr:col>
      <xdr:colOff>180975</xdr:colOff>
      <xdr:row>15</xdr:row>
      <xdr:rowOff>381000</xdr:rowOff>
    </xdr:from>
    <xdr:to>
      <xdr:col>16</xdr:col>
      <xdr:colOff>200025</xdr:colOff>
      <xdr:row>15</xdr:row>
      <xdr:rowOff>847725</xdr:rowOff>
    </xdr:to>
    <xdr:sp macro="" textlink="">
      <xdr:nvSpPr>
        <xdr:cNvPr id="34" name="TextBox 33"/>
        <xdr:cNvSpPr txBox="1"/>
      </xdr:nvSpPr>
      <xdr:spPr>
        <a:xfrm>
          <a:off x="4610100" y="11420475"/>
          <a:ext cx="10096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กำหนดจัดงานในวันที่</a:t>
          </a:r>
          <a:r>
            <a:rPr lang="th-TH" sz="1100" baseline="0">
              <a:latin typeface="TH SarabunPSK" pitchFamily="34" charset="-34"/>
              <a:cs typeface="TH SarabunPSK" pitchFamily="34" charset="-34"/>
            </a:rPr>
            <a:t> 16-18 พ.ค. 62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133350</xdr:colOff>
      <xdr:row>16</xdr:row>
      <xdr:rowOff>276225</xdr:rowOff>
    </xdr:from>
    <xdr:to>
      <xdr:col>17</xdr:col>
      <xdr:colOff>85725</xdr:colOff>
      <xdr:row>16</xdr:row>
      <xdr:rowOff>276226</xdr:rowOff>
    </xdr:to>
    <xdr:cxnSp macro="">
      <xdr:nvCxnSpPr>
        <xdr:cNvPr id="35" name="ลูกศรเชื่อมต่อแบบตรง 34"/>
        <xdr:cNvCxnSpPr/>
      </xdr:nvCxnSpPr>
      <xdr:spPr>
        <a:xfrm>
          <a:off x="4362450" y="12277725"/>
          <a:ext cx="1352550" cy="1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238125</xdr:rowOff>
    </xdr:from>
    <xdr:to>
      <xdr:col>8</xdr:col>
      <xdr:colOff>19050</xdr:colOff>
      <xdr:row>16</xdr:row>
      <xdr:rowOff>238125</xdr:rowOff>
    </xdr:to>
    <xdr:cxnSp macro="">
      <xdr:nvCxnSpPr>
        <xdr:cNvPr id="36" name="ลูกศรเชื่อมต่อแบบตรง 35"/>
        <xdr:cNvCxnSpPr/>
      </xdr:nvCxnSpPr>
      <xdr:spPr>
        <a:xfrm>
          <a:off x="3381375" y="12239625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16</xdr:row>
      <xdr:rowOff>371475</xdr:rowOff>
    </xdr:from>
    <xdr:to>
      <xdr:col>10</xdr:col>
      <xdr:colOff>66675</xdr:colOff>
      <xdr:row>16</xdr:row>
      <xdr:rowOff>838200</xdr:rowOff>
    </xdr:to>
    <xdr:sp macro="" textlink="">
      <xdr:nvSpPr>
        <xdr:cNvPr id="37" name="TextBox 36"/>
        <xdr:cNvSpPr txBox="1"/>
      </xdr:nvSpPr>
      <xdr:spPr>
        <a:xfrm>
          <a:off x="3429000" y="12372975"/>
          <a:ext cx="8667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ประกาศหาผู้รับจ้าง</a:t>
          </a:r>
        </a:p>
      </xdr:txBody>
    </xdr:sp>
    <xdr:clientData/>
  </xdr:twoCellAnchor>
  <xdr:twoCellAnchor>
    <xdr:from>
      <xdr:col>11</xdr:col>
      <xdr:colOff>180975</xdr:colOff>
      <xdr:row>16</xdr:row>
      <xdr:rowOff>381000</xdr:rowOff>
    </xdr:from>
    <xdr:to>
      <xdr:col>16</xdr:col>
      <xdr:colOff>200025</xdr:colOff>
      <xdr:row>16</xdr:row>
      <xdr:rowOff>1038225</xdr:rowOff>
    </xdr:to>
    <xdr:sp macro="" textlink="">
      <xdr:nvSpPr>
        <xdr:cNvPr id="38" name="TextBox 37"/>
        <xdr:cNvSpPr txBox="1"/>
      </xdr:nvSpPr>
      <xdr:spPr>
        <a:xfrm>
          <a:off x="4610100" y="12382500"/>
          <a:ext cx="1009650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กำหนดจัดงานกิจกรรมที่ 1 </a:t>
          </a:r>
        </a:p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ในวันที่</a:t>
          </a:r>
          <a:r>
            <a:rPr lang="th-TH" sz="1100" baseline="0">
              <a:latin typeface="TH SarabunPSK" pitchFamily="34" charset="-34"/>
              <a:cs typeface="TH SarabunPSK" pitchFamily="34" charset="-34"/>
            </a:rPr>
            <a:t> ...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9525</xdr:colOff>
      <xdr:row>17</xdr:row>
      <xdr:rowOff>238125</xdr:rowOff>
    </xdr:from>
    <xdr:to>
      <xdr:col>8</xdr:col>
      <xdr:colOff>19050</xdr:colOff>
      <xdr:row>17</xdr:row>
      <xdr:rowOff>238125</xdr:rowOff>
    </xdr:to>
    <xdr:cxnSp macro="">
      <xdr:nvCxnSpPr>
        <xdr:cNvPr id="39" name="ลูกศรเชื่อมต่อแบบตรง 38"/>
        <xdr:cNvCxnSpPr/>
      </xdr:nvCxnSpPr>
      <xdr:spPr>
        <a:xfrm>
          <a:off x="3381375" y="13487400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17</xdr:row>
      <xdr:rowOff>371475</xdr:rowOff>
    </xdr:from>
    <xdr:to>
      <xdr:col>10</xdr:col>
      <xdr:colOff>66675</xdr:colOff>
      <xdr:row>17</xdr:row>
      <xdr:rowOff>838200</xdr:rowOff>
    </xdr:to>
    <xdr:sp macro="" textlink="">
      <xdr:nvSpPr>
        <xdr:cNvPr id="40" name="TextBox 39"/>
        <xdr:cNvSpPr txBox="1"/>
      </xdr:nvSpPr>
      <xdr:spPr>
        <a:xfrm>
          <a:off x="3429000" y="13620750"/>
          <a:ext cx="8667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ประกาศหาผู้รับจ้าง</a:t>
          </a:r>
        </a:p>
      </xdr:txBody>
    </xdr:sp>
    <xdr:clientData/>
  </xdr:twoCellAnchor>
  <xdr:twoCellAnchor>
    <xdr:from>
      <xdr:col>18</xdr:col>
      <xdr:colOff>9525</xdr:colOff>
      <xdr:row>17</xdr:row>
      <xdr:rowOff>257175</xdr:rowOff>
    </xdr:from>
    <xdr:to>
      <xdr:col>20</xdr:col>
      <xdr:colOff>66675</xdr:colOff>
      <xdr:row>17</xdr:row>
      <xdr:rowOff>257175</xdr:rowOff>
    </xdr:to>
    <xdr:cxnSp macro="">
      <xdr:nvCxnSpPr>
        <xdr:cNvPr id="41" name="ลูกศรเชื่อมต่อแบบตรง 40"/>
        <xdr:cNvCxnSpPr/>
      </xdr:nvCxnSpPr>
      <xdr:spPr>
        <a:xfrm>
          <a:off x="5819775" y="13506450"/>
          <a:ext cx="457200" cy="0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95250</xdr:colOff>
      <xdr:row>17</xdr:row>
      <xdr:rowOff>352425</xdr:rowOff>
    </xdr:from>
    <xdr:to>
      <xdr:col>21</xdr:col>
      <xdr:colOff>123825</xdr:colOff>
      <xdr:row>17</xdr:row>
      <xdr:rowOff>1190625</xdr:rowOff>
    </xdr:to>
    <xdr:sp macro="" textlink="">
      <xdr:nvSpPr>
        <xdr:cNvPr id="42" name="TextBox 41"/>
        <xdr:cNvSpPr txBox="1"/>
      </xdr:nvSpPr>
      <xdr:spPr>
        <a:xfrm>
          <a:off x="5905500" y="13601700"/>
          <a:ext cx="60960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กำหนดจัดกิจกรรมวันสำนึกฯ</a:t>
          </a:r>
          <a:r>
            <a:rPr lang="th-TH" sz="1100" baseline="0"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th-TH" sz="1100" baseline="0">
              <a:latin typeface="TH SarabunPSK" pitchFamily="34" charset="-34"/>
              <a:cs typeface="TH SarabunPSK" pitchFamily="34" charset="-34"/>
            </a:rPr>
            <a:t>ในวันที่ 14 ก.ค. 62</a:t>
          </a:r>
          <a:endParaRPr lang="th-TH" sz="11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76200</xdr:colOff>
      <xdr:row>1</xdr:row>
      <xdr:rowOff>0</xdr:rowOff>
    </xdr:from>
    <xdr:to>
      <xdr:col>30</xdr:col>
      <xdr:colOff>1400175</xdr:colOff>
      <xdr:row>3</xdr:row>
      <xdr:rowOff>28575</xdr:rowOff>
    </xdr:to>
    <xdr:sp macro="" textlink="">
      <xdr:nvSpPr>
        <xdr:cNvPr id="43" name="TextBox 42"/>
        <xdr:cNvSpPr txBox="1"/>
      </xdr:nvSpPr>
      <xdr:spPr>
        <a:xfrm>
          <a:off x="5705475" y="676275"/>
          <a:ext cx="37909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ตัวอย่างงบดำเนินงาน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95249</xdr:colOff>
      <xdr:row>11</xdr:row>
      <xdr:rowOff>8661</xdr:rowOff>
    </xdr:from>
    <xdr:to>
      <xdr:col>30</xdr:col>
      <xdr:colOff>1472045</xdr:colOff>
      <xdr:row>14</xdr:row>
      <xdr:rowOff>43295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SpPr txBox="1"/>
      </xdr:nvSpPr>
      <xdr:spPr>
        <a:xfrm>
          <a:off x="13811249" y="1999386"/>
          <a:ext cx="7444221" cy="5775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latin typeface="TH SarabunPSK" pitchFamily="34" charset="-34"/>
              <a:cs typeface="TH SarabunPSK" pitchFamily="34" charset="-34"/>
            </a:rPr>
            <a:t>เจ้าหน้าที่ผู้รับผิดชอบ...................................</a:t>
          </a:r>
          <a:r>
            <a:rPr lang="th-TH" sz="1100" b="1" baseline="0">
              <a:latin typeface="TH SarabunPSK" pitchFamily="34" charset="-34"/>
              <a:cs typeface="TH SarabunPSK" pitchFamily="34" charset="-34"/>
            </a:rPr>
            <a:t>   </a:t>
          </a:r>
        </a:p>
        <a:p>
          <a:r>
            <a:rPr lang="th-TH" sz="1100" b="1" baseline="0">
              <a:latin typeface="TH SarabunPSK" pitchFamily="34" charset="-34"/>
              <a:cs typeface="TH SarabunPSK" pitchFamily="34" charset="-34"/>
            </a:rPr>
            <a:t>ตำแหน่ง....................................................</a:t>
          </a:r>
        </a:p>
        <a:p>
          <a:r>
            <a:rPr lang="th-TH" sz="1100" b="1" baseline="0">
              <a:latin typeface="TH SarabunPSK" pitchFamily="34" charset="-34"/>
              <a:cs typeface="TH SarabunPSK" pitchFamily="34" charset="-34"/>
            </a:rPr>
            <a:t>เบอร์โทร....................................................</a:t>
          </a:r>
        </a:p>
        <a:p>
          <a:r>
            <a:rPr lang="th-TH" sz="1100" b="1" baseline="0">
              <a:latin typeface="TH SarabunPSK" pitchFamily="34" charset="-34"/>
              <a:cs typeface="TH SarabunPSK" pitchFamily="34" charset="-34"/>
            </a:rPr>
            <a:t>วันที่รายงาน................................................                   </a:t>
          </a:r>
          <a:endParaRPr lang="th-TH" sz="11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16</xdr:col>
      <xdr:colOff>153866</xdr:colOff>
      <xdr:row>15</xdr:row>
      <xdr:rowOff>34637</xdr:rowOff>
    </xdr:from>
    <xdr:to>
      <xdr:col>30</xdr:col>
      <xdr:colOff>614797</xdr:colOff>
      <xdr:row>17</xdr:row>
      <xdr:rowOff>129887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3B00-000003000000}"/>
            </a:ext>
          </a:extLst>
        </xdr:cNvPr>
        <xdr:cNvSpPr txBox="1"/>
      </xdr:nvSpPr>
      <xdr:spPr>
        <a:xfrm>
          <a:off x="11126666" y="2749262"/>
          <a:ext cx="10062131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latin typeface="TH SarabunPSK" pitchFamily="34" charset="-34"/>
              <a:cs typeface="TH SarabunPSK" pitchFamily="34" charset="-34"/>
            </a:rPr>
            <a:t>หัวหน้าหน่วยงาน................................................................</a:t>
          </a:r>
        </a:p>
        <a:p>
          <a:r>
            <a:rPr lang="th-TH" sz="1100" b="1">
              <a:latin typeface="TH SarabunPSK" pitchFamily="34" charset="-34"/>
              <a:cs typeface="TH SarabunPSK" pitchFamily="34" charset="-34"/>
            </a:rPr>
            <a:t>                      (                                               )</a:t>
          </a:r>
        </a:p>
      </xdr:txBody>
    </xdr:sp>
    <xdr:clientData/>
  </xdr:twoCellAnchor>
  <xdr:twoCellAnchor>
    <xdr:from>
      <xdr:col>30</xdr:col>
      <xdr:colOff>386194</xdr:colOff>
      <xdr:row>0</xdr:row>
      <xdr:rowOff>161060</xdr:rowOff>
    </xdr:from>
    <xdr:to>
      <xdr:col>31</xdr:col>
      <xdr:colOff>103909</xdr:colOff>
      <xdr:row>0</xdr:row>
      <xdr:rowOff>671946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3B00-000004000000}"/>
            </a:ext>
          </a:extLst>
        </xdr:cNvPr>
        <xdr:cNvSpPr txBox="1"/>
      </xdr:nvSpPr>
      <xdr:spPr>
        <a:xfrm>
          <a:off x="20960194" y="161060"/>
          <a:ext cx="403515" cy="155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1 กิจกรรม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: 1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ชุด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  <a:p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28</xdr:col>
      <xdr:colOff>19050</xdr:colOff>
      <xdr:row>37</xdr:row>
      <xdr:rowOff>123825</xdr:rowOff>
    </xdr:from>
    <xdr:to>
      <xdr:col>33</xdr:col>
      <xdr:colOff>142875</xdr:colOff>
      <xdr:row>37</xdr:row>
      <xdr:rowOff>123825</xdr:rowOff>
    </xdr:to>
    <xdr:cxnSp macro="">
      <xdr:nvCxnSpPr>
        <xdr:cNvPr id="5" name="AutoShape 1">
          <a:extLst>
            <a:ext uri="{FF2B5EF4-FFF2-40B4-BE49-F238E27FC236}">
              <a16:creationId xmlns:a16="http://schemas.microsoft.com/office/drawing/2014/main" xmlns="" id="{1D5E6E8D-AA4E-4B0B-A77E-CBB1E9A9427D}"/>
            </a:ext>
          </a:extLst>
        </xdr:cNvPr>
        <xdr:cNvCxnSpPr>
          <a:cxnSpLocks noChangeShapeType="1"/>
        </xdr:cNvCxnSpPr>
      </xdr:nvCxnSpPr>
      <xdr:spPr bwMode="auto">
        <a:xfrm>
          <a:off x="19221450" y="6819900"/>
          <a:ext cx="35528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272961</xdr:colOff>
      <xdr:row>8</xdr:row>
      <xdr:rowOff>151066</xdr:rowOff>
    </xdr:from>
    <xdr:to>
      <xdr:col>9</xdr:col>
      <xdr:colOff>249115</xdr:colOff>
      <xdr:row>8</xdr:row>
      <xdr:rowOff>153866</xdr:rowOff>
    </xdr:to>
    <xdr:cxnSp macro="">
      <xdr:nvCxnSpPr>
        <xdr:cNvPr id="6" name="Straight Arrow Connector 9">
          <a:extLst>
            <a:ext uri="{FF2B5EF4-FFF2-40B4-BE49-F238E27FC236}">
              <a16:creationId xmlns:a16="http://schemas.microsoft.com/office/drawing/2014/main" xmlns="" id="{7C4DBD23-1757-41CB-8FDF-41FCB236A3DA}"/>
            </a:ext>
          </a:extLst>
        </xdr:cNvPr>
        <xdr:cNvCxnSpPr/>
      </xdr:nvCxnSpPr>
      <xdr:spPr>
        <a:xfrm>
          <a:off x="4387761" y="1598866"/>
          <a:ext cx="2033554" cy="280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256442</xdr:colOff>
      <xdr:row>8</xdr:row>
      <xdr:rowOff>146539</xdr:rowOff>
    </xdr:from>
    <xdr:to>
      <xdr:col>5</xdr:col>
      <xdr:colOff>285749</xdr:colOff>
      <xdr:row>8</xdr:row>
      <xdr:rowOff>147204</xdr:rowOff>
    </xdr:to>
    <xdr:cxnSp macro="">
      <xdr:nvCxnSpPr>
        <xdr:cNvPr id="7" name="Straight Arrow Connector 13">
          <a:extLst>
            <a:ext uri="{FF2B5EF4-FFF2-40B4-BE49-F238E27FC236}">
              <a16:creationId xmlns:a16="http://schemas.microsoft.com/office/drawing/2014/main" xmlns="" id="{9698F169-E8A2-4333-8E80-F2FE90B390DF}"/>
            </a:ext>
          </a:extLst>
        </xdr:cNvPr>
        <xdr:cNvCxnSpPr/>
      </xdr:nvCxnSpPr>
      <xdr:spPr>
        <a:xfrm>
          <a:off x="2999642" y="1594339"/>
          <a:ext cx="715107" cy="665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13322</xdr:colOff>
      <xdr:row>8</xdr:row>
      <xdr:rowOff>158528</xdr:rowOff>
    </xdr:from>
    <xdr:to>
      <xdr:col>12</xdr:col>
      <xdr:colOff>0</xdr:colOff>
      <xdr:row>8</xdr:row>
      <xdr:rowOff>161193</xdr:rowOff>
    </xdr:to>
    <xdr:cxnSp macro="">
      <xdr:nvCxnSpPr>
        <xdr:cNvPr id="8" name="Straight Arrow Connector 14">
          <a:extLst>
            <a:ext uri="{FF2B5EF4-FFF2-40B4-BE49-F238E27FC236}">
              <a16:creationId xmlns:a16="http://schemas.microsoft.com/office/drawing/2014/main" xmlns="" id="{F770FA52-066B-45FB-A4A3-A777810D2E7D}"/>
            </a:ext>
          </a:extLst>
        </xdr:cNvPr>
        <xdr:cNvCxnSpPr/>
      </xdr:nvCxnSpPr>
      <xdr:spPr>
        <a:xfrm>
          <a:off x="6871322" y="1606328"/>
          <a:ext cx="1358278" cy="2665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109904</xdr:colOff>
      <xdr:row>8</xdr:row>
      <xdr:rowOff>249116</xdr:rowOff>
    </xdr:from>
    <xdr:to>
      <xdr:col>5</xdr:col>
      <xdr:colOff>259772</xdr:colOff>
      <xdr:row>8</xdr:row>
      <xdr:rowOff>952499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3AE54B4D-0835-434F-8782-B5652C6D962F}"/>
            </a:ext>
          </a:extLst>
        </xdr:cNvPr>
        <xdr:cNvSpPr txBox="1"/>
      </xdr:nvSpPr>
      <xdr:spPr>
        <a:xfrm>
          <a:off x="2853104" y="1630241"/>
          <a:ext cx="835668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600"/>
            <a:t>ประกาศร่างเอกสารประกวดราคา</a:t>
          </a:r>
          <a:endParaRPr lang="en-US" sz="600"/>
        </a:p>
      </xdr:txBody>
    </xdr:sp>
    <xdr:clientData/>
  </xdr:twoCellAnchor>
  <xdr:twoCellAnchor>
    <xdr:from>
      <xdr:col>6</xdr:col>
      <xdr:colOff>283085</xdr:colOff>
      <xdr:row>8</xdr:row>
      <xdr:rowOff>244452</xdr:rowOff>
    </xdr:from>
    <xdr:to>
      <xdr:col>9</xdr:col>
      <xdr:colOff>249115</xdr:colOff>
      <xdr:row>8</xdr:row>
      <xdr:rowOff>668747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73B83E2-3106-4B6E-9BA1-5AF7E7005A8F}"/>
            </a:ext>
          </a:extLst>
        </xdr:cNvPr>
        <xdr:cNvSpPr txBox="1"/>
      </xdr:nvSpPr>
      <xdr:spPr>
        <a:xfrm>
          <a:off x="4397885" y="1625577"/>
          <a:ext cx="2023430" cy="51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/>
            <a:t>ประกาศเชิญชวน</a:t>
          </a:r>
          <a:r>
            <a:rPr lang="th-TH" sz="700" baseline="0"/>
            <a:t> (20 วัน)</a:t>
          </a:r>
          <a:endParaRPr lang="en-US" sz="700"/>
        </a:p>
      </xdr:txBody>
    </xdr:sp>
    <xdr:clientData/>
  </xdr:twoCellAnchor>
  <xdr:twoCellAnchor>
    <xdr:from>
      <xdr:col>10</xdr:col>
      <xdr:colOff>39965</xdr:colOff>
      <xdr:row>8</xdr:row>
      <xdr:rowOff>244452</xdr:rowOff>
    </xdr:from>
    <xdr:to>
      <xdr:col>12</xdr:col>
      <xdr:colOff>124558</xdr:colOff>
      <xdr:row>8</xdr:row>
      <xdr:rowOff>747347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1E2085D7-CCBB-4FC9-B9EE-0A5057EAEE40}"/>
            </a:ext>
          </a:extLst>
        </xdr:cNvPr>
        <xdr:cNvSpPr txBox="1"/>
      </xdr:nvSpPr>
      <xdr:spPr>
        <a:xfrm>
          <a:off x="6897965" y="1625577"/>
          <a:ext cx="1456193" cy="7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/>
            <a:t>ประกาศผู้ชนะ </a:t>
          </a:r>
          <a:r>
            <a:rPr lang="th-TH" sz="7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(7 วัน)</a:t>
          </a:r>
          <a:endParaRPr lang="en-US" sz="700"/>
        </a:p>
      </xdr:txBody>
    </xdr:sp>
    <xdr:clientData/>
  </xdr:twoCellAnchor>
  <xdr:twoCellAnchor>
    <xdr:from>
      <xdr:col>14</xdr:col>
      <xdr:colOff>7326</xdr:colOff>
      <xdr:row>8</xdr:row>
      <xdr:rowOff>267764</xdr:rowOff>
    </xdr:from>
    <xdr:to>
      <xdr:col>16</xdr:col>
      <xdr:colOff>7327</xdr:colOff>
      <xdr:row>8</xdr:row>
      <xdr:rowOff>752673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E62DF62A-0E0E-4252-BED8-28CBE056E7E9}"/>
            </a:ext>
          </a:extLst>
        </xdr:cNvPr>
        <xdr:cNvSpPr txBox="1"/>
      </xdr:nvSpPr>
      <xdr:spPr>
        <a:xfrm>
          <a:off x="9608526" y="1629839"/>
          <a:ext cx="1371601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/>
            <a:t>ทำสัญญา ( 15 วัน)</a:t>
          </a:r>
          <a:endParaRPr lang="en-US" sz="700"/>
        </a:p>
      </xdr:txBody>
    </xdr:sp>
    <xdr:clientData/>
  </xdr:twoCellAnchor>
  <xdr:twoCellAnchor>
    <xdr:from>
      <xdr:col>13</xdr:col>
      <xdr:colOff>277092</xdr:colOff>
      <xdr:row>8</xdr:row>
      <xdr:rowOff>173182</xdr:rowOff>
    </xdr:from>
    <xdr:to>
      <xdr:col>15</xdr:col>
      <xdr:colOff>278423</xdr:colOff>
      <xdr:row>8</xdr:row>
      <xdr:rowOff>175846</xdr:rowOff>
    </xdr:to>
    <xdr:cxnSp macro="">
      <xdr:nvCxnSpPr>
        <xdr:cNvPr id="13" name="Straight Arrow Connector 19">
          <a:extLst>
            <a:ext uri="{FF2B5EF4-FFF2-40B4-BE49-F238E27FC236}">
              <a16:creationId xmlns:a16="http://schemas.microsoft.com/office/drawing/2014/main" xmlns="" id="{786EB0D1-EB11-418D-A8E2-E3B12E57BFD5}"/>
            </a:ext>
          </a:extLst>
        </xdr:cNvPr>
        <xdr:cNvCxnSpPr/>
      </xdr:nvCxnSpPr>
      <xdr:spPr>
        <a:xfrm>
          <a:off x="9192492" y="1620982"/>
          <a:ext cx="1372931" cy="2664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43961</xdr:colOff>
      <xdr:row>8</xdr:row>
      <xdr:rowOff>145872</xdr:rowOff>
    </xdr:from>
    <xdr:to>
      <xdr:col>3</xdr:col>
      <xdr:colOff>267100</xdr:colOff>
      <xdr:row>8</xdr:row>
      <xdr:rowOff>153866</xdr:rowOff>
    </xdr:to>
    <xdr:cxnSp macro="">
      <xdr:nvCxnSpPr>
        <xdr:cNvPr id="14" name="Straight Arrow Connector 30">
          <a:extLst>
            <a:ext uri="{FF2B5EF4-FFF2-40B4-BE49-F238E27FC236}">
              <a16:creationId xmlns:a16="http://schemas.microsoft.com/office/drawing/2014/main" xmlns="" id="{6E7E4852-C229-4EDD-AED7-729CEEE6A493}"/>
            </a:ext>
          </a:extLst>
        </xdr:cNvPr>
        <xdr:cNvCxnSpPr/>
      </xdr:nvCxnSpPr>
      <xdr:spPr>
        <a:xfrm flipV="1">
          <a:off x="1415561" y="1593672"/>
          <a:ext cx="908939" cy="7994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87923</xdr:colOff>
      <xdr:row>8</xdr:row>
      <xdr:rowOff>271096</xdr:rowOff>
    </xdr:from>
    <xdr:to>
      <xdr:col>3</xdr:col>
      <xdr:colOff>225136</xdr:colOff>
      <xdr:row>8</xdr:row>
      <xdr:rowOff>791307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98AB0802-0415-4A8F-B126-D70310874DE2}"/>
            </a:ext>
          </a:extLst>
        </xdr:cNvPr>
        <xdr:cNvSpPr txBox="1"/>
      </xdr:nvSpPr>
      <xdr:spPr>
        <a:xfrm>
          <a:off x="1459523" y="1633171"/>
          <a:ext cx="823013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/>
            <a:t>จัดทำราคากลาง</a:t>
          </a:r>
          <a:endParaRPr lang="en-US" sz="700"/>
        </a:p>
      </xdr:txBody>
    </xdr:sp>
    <xdr:clientData/>
  </xdr:twoCellAnchor>
  <xdr:twoCellAnchor>
    <xdr:from>
      <xdr:col>20</xdr:col>
      <xdr:colOff>124558</xdr:colOff>
      <xdr:row>1</xdr:row>
      <xdr:rowOff>73269</xdr:rowOff>
    </xdr:from>
    <xdr:to>
      <xdr:col>30</xdr:col>
      <xdr:colOff>366346</xdr:colOff>
      <xdr:row>3</xdr:row>
      <xdr:rowOff>7326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15CCFD97-82BD-4206-86FE-9077B3B06689}"/>
            </a:ext>
          </a:extLst>
        </xdr:cNvPr>
        <xdr:cNvSpPr txBox="1"/>
      </xdr:nvSpPr>
      <xdr:spPr>
        <a:xfrm>
          <a:off x="8330712" y="747346"/>
          <a:ext cx="2073519" cy="5202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rgbClr val="FF0000"/>
              </a:solidFill>
            </a:rPr>
            <a:t>ตัวอย่าง งบลงทุน</a:t>
          </a:r>
          <a:endParaRPr lang="en-US" sz="1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opLeftCell="A4" zoomScale="110" zoomScaleNormal="110" workbookViewId="0">
      <selection activeCell="L9" sqref="L9"/>
    </sheetView>
  </sheetViews>
  <sheetFormatPr defaultRowHeight="16.5" x14ac:dyDescent="0.2"/>
  <cols>
    <col min="1" max="1" width="27.875" style="42" customWidth="1"/>
    <col min="2" max="2" width="3.375" style="43" customWidth="1"/>
    <col min="3" max="3" width="3" style="44" customWidth="1"/>
    <col min="4" max="4" width="2.875" style="54" customWidth="1"/>
    <col min="5" max="5" width="2.875" style="1" customWidth="1"/>
    <col min="6" max="6" width="2.5" style="1" customWidth="1"/>
    <col min="7" max="7" width="2.625" style="1" customWidth="1"/>
    <col min="8" max="8" width="2.75" style="1" customWidth="1"/>
    <col min="9" max="10" width="2.625" style="1" customWidth="1"/>
    <col min="11" max="11" width="2.25" style="1" customWidth="1"/>
    <col min="12" max="13" width="2.75" style="1" customWidth="1"/>
    <col min="14" max="14" width="2.375" style="1" customWidth="1"/>
    <col min="15" max="15" width="2.5" style="1" customWidth="1"/>
    <col min="16" max="16" width="2.75" style="1" customWidth="1"/>
    <col min="17" max="18" width="2.375" style="1" customWidth="1"/>
    <col min="19" max="19" width="2.5" style="1" customWidth="1"/>
    <col min="20" max="20" width="2.75" style="1" customWidth="1"/>
    <col min="21" max="22" width="2.375" style="1" customWidth="1"/>
    <col min="23" max="23" width="2.5" style="1" customWidth="1"/>
    <col min="24" max="24" width="2.75" style="1" customWidth="1"/>
    <col min="25" max="26" width="2.375" style="1" customWidth="1"/>
    <col min="27" max="27" width="2.5" style="1" customWidth="1"/>
    <col min="28" max="28" width="2.75" style="1" customWidth="1"/>
    <col min="29" max="29" width="2.375" style="1" customWidth="1"/>
    <col min="30" max="30" width="25.875" style="1" customWidth="1"/>
    <col min="31" max="16384" width="9" style="1"/>
  </cols>
  <sheetData>
    <row r="1" spans="1:30" ht="53.25" customHeight="1" x14ac:dyDescent="0.2">
      <c r="A1" s="167" t="s">
        <v>120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</row>
    <row r="2" spans="1:30" ht="23.25" customHeight="1" x14ac:dyDescent="0.2">
      <c r="A2" s="159" t="s">
        <v>113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25"/>
    </row>
    <row r="3" spans="1:30" ht="23.25" customHeight="1" x14ac:dyDescent="0.2">
      <c r="A3" s="159" t="s">
        <v>115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25"/>
    </row>
    <row r="4" spans="1:30" ht="23.25" customHeight="1" x14ac:dyDescent="0.2">
      <c r="A4" s="159" t="s">
        <v>114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25"/>
    </row>
    <row r="5" spans="1:30" ht="15.75" customHeight="1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25"/>
    </row>
    <row r="6" spans="1:30" s="2" customFormat="1" ht="32.25" customHeight="1" x14ac:dyDescent="0.2">
      <c r="A6" s="168" t="s">
        <v>106</v>
      </c>
      <c r="B6" s="161" t="s">
        <v>111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4" t="s">
        <v>48</v>
      </c>
    </row>
    <row r="7" spans="1:30" s="2" customFormat="1" ht="32.25" customHeight="1" x14ac:dyDescent="0.2">
      <c r="A7" s="169"/>
      <c r="B7" s="161" t="s">
        <v>107</v>
      </c>
      <c r="C7" s="162"/>
      <c r="D7" s="162"/>
      <c r="E7" s="163"/>
      <c r="F7" s="161" t="s">
        <v>108</v>
      </c>
      <c r="G7" s="162"/>
      <c r="H7" s="162"/>
      <c r="I7" s="163"/>
      <c r="J7" s="161" t="s">
        <v>109</v>
      </c>
      <c r="K7" s="162"/>
      <c r="L7" s="162"/>
      <c r="M7" s="163"/>
      <c r="N7" s="161" t="s">
        <v>110</v>
      </c>
      <c r="O7" s="162"/>
      <c r="P7" s="162"/>
      <c r="Q7" s="163"/>
      <c r="R7" s="161" t="s">
        <v>116</v>
      </c>
      <c r="S7" s="162"/>
      <c r="T7" s="162"/>
      <c r="U7" s="163"/>
      <c r="V7" s="161" t="s">
        <v>117</v>
      </c>
      <c r="W7" s="162"/>
      <c r="X7" s="162"/>
      <c r="Y7" s="163"/>
      <c r="Z7" s="161" t="s">
        <v>112</v>
      </c>
      <c r="AA7" s="162"/>
      <c r="AB7" s="162"/>
      <c r="AC7" s="162"/>
      <c r="AD7" s="165"/>
    </row>
    <row r="8" spans="1:30" s="2" customFormat="1" ht="32.25" customHeight="1" x14ac:dyDescent="0.2">
      <c r="A8" s="170"/>
      <c r="B8" s="154">
        <v>1</v>
      </c>
      <c r="C8" s="155">
        <v>2</v>
      </c>
      <c r="D8" s="155">
        <v>3</v>
      </c>
      <c r="E8" s="153">
        <v>4</v>
      </c>
      <c r="F8" s="154">
        <v>1</v>
      </c>
      <c r="G8" s="155">
        <v>2</v>
      </c>
      <c r="H8" s="155">
        <v>3</v>
      </c>
      <c r="I8" s="153">
        <v>4</v>
      </c>
      <c r="J8" s="154">
        <v>1</v>
      </c>
      <c r="K8" s="155">
        <v>2</v>
      </c>
      <c r="L8" s="155">
        <v>3</v>
      </c>
      <c r="M8" s="153">
        <v>4</v>
      </c>
      <c r="N8" s="154">
        <v>1</v>
      </c>
      <c r="O8" s="156">
        <v>2</v>
      </c>
      <c r="P8" s="155">
        <v>3</v>
      </c>
      <c r="Q8" s="153">
        <v>4</v>
      </c>
      <c r="R8" s="154">
        <v>1</v>
      </c>
      <c r="S8" s="155">
        <v>2</v>
      </c>
      <c r="T8" s="155">
        <v>3</v>
      </c>
      <c r="U8" s="153">
        <v>4</v>
      </c>
      <c r="V8" s="154">
        <v>1</v>
      </c>
      <c r="W8" s="155">
        <v>2</v>
      </c>
      <c r="X8" s="155">
        <v>3</v>
      </c>
      <c r="Y8" s="153">
        <v>4</v>
      </c>
      <c r="Z8" s="154">
        <v>1</v>
      </c>
      <c r="AA8" s="155">
        <v>2</v>
      </c>
      <c r="AB8" s="155">
        <v>3</v>
      </c>
      <c r="AC8" s="156">
        <v>4</v>
      </c>
      <c r="AD8" s="166"/>
    </row>
    <row r="9" spans="1:30" s="3" customFormat="1" ht="55.5" customHeight="1" x14ac:dyDescent="0.2">
      <c r="A9" s="140">
        <v>1</v>
      </c>
      <c r="B9" s="141"/>
      <c r="C9" s="143"/>
      <c r="D9" s="145"/>
      <c r="E9" s="115"/>
      <c r="F9" s="147"/>
      <c r="G9" s="149"/>
      <c r="H9" s="149"/>
      <c r="I9" s="115"/>
      <c r="J9" s="147"/>
      <c r="K9" s="143"/>
      <c r="L9" s="150"/>
      <c r="M9" s="144"/>
      <c r="N9" s="148"/>
      <c r="O9" s="150"/>
      <c r="P9" s="150"/>
      <c r="Q9" s="144"/>
      <c r="R9" s="148"/>
      <c r="S9" s="150"/>
      <c r="T9" s="150"/>
      <c r="U9" s="144"/>
      <c r="V9" s="148"/>
      <c r="W9" s="150"/>
      <c r="X9" s="150"/>
      <c r="Y9" s="144"/>
      <c r="Z9" s="148"/>
      <c r="AA9" s="150"/>
      <c r="AB9" s="150"/>
      <c r="AC9" s="152"/>
      <c r="AD9" s="9"/>
    </row>
    <row r="10" spans="1:30" s="3" customFormat="1" ht="56.25" customHeight="1" x14ac:dyDescent="0.2">
      <c r="A10" s="100">
        <v>2</v>
      </c>
      <c r="B10" s="142"/>
      <c r="C10" s="143"/>
      <c r="D10" s="146"/>
      <c r="E10" s="144"/>
      <c r="F10" s="148"/>
      <c r="G10" s="150"/>
      <c r="H10" s="150"/>
      <c r="I10" s="144"/>
      <c r="J10" s="148"/>
      <c r="K10" s="151"/>
      <c r="L10" s="150"/>
      <c r="M10" s="144"/>
      <c r="N10" s="148"/>
      <c r="O10" s="150"/>
      <c r="P10" s="150"/>
      <c r="Q10" s="144"/>
      <c r="R10" s="148"/>
      <c r="S10" s="150"/>
      <c r="T10" s="150"/>
      <c r="U10" s="144"/>
      <c r="V10" s="148"/>
      <c r="W10" s="150"/>
      <c r="X10" s="150"/>
      <c r="Y10" s="144"/>
      <c r="Z10" s="148"/>
      <c r="AA10" s="150"/>
      <c r="AB10" s="150"/>
      <c r="AC10" s="152"/>
      <c r="AD10" s="9"/>
    </row>
    <row r="11" spans="1:30" s="3" customFormat="1" ht="7.5" customHeight="1" x14ac:dyDescent="0.2">
      <c r="A11" s="133"/>
      <c r="B11" s="134"/>
      <c r="C11" s="133"/>
      <c r="D11" s="135"/>
      <c r="E11" s="130"/>
      <c r="F11" s="45"/>
      <c r="G11" s="45"/>
      <c r="H11" s="158" t="s">
        <v>118</v>
      </c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</row>
    <row r="12" spans="1:30" ht="18.75" x14ac:dyDescent="0.2">
      <c r="A12" s="157" t="s">
        <v>98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</row>
    <row r="13" spans="1:30" ht="18.75" x14ac:dyDescent="0.2">
      <c r="A13" s="157" t="s">
        <v>99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</row>
    <row r="14" spans="1:30" ht="18.75" x14ac:dyDescent="0.2">
      <c r="A14" s="157" t="s">
        <v>119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</row>
  </sheetData>
  <mergeCells count="19">
    <mergeCell ref="A1:AD1"/>
    <mergeCell ref="A6:A8"/>
    <mergeCell ref="B7:E7"/>
    <mergeCell ref="F7:I7"/>
    <mergeCell ref="B6:AC6"/>
    <mergeCell ref="J7:M7"/>
    <mergeCell ref="N7:Q7"/>
    <mergeCell ref="A12:L12"/>
    <mergeCell ref="H11:AD11"/>
    <mergeCell ref="A13:S13"/>
    <mergeCell ref="A14:S14"/>
    <mergeCell ref="A2:AC2"/>
    <mergeCell ref="A3:AC3"/>
    <mergeCell ref="A4:AC4"/>
    <mergeCell ref="A5:AC5"/>
    <mergeCell ref="R7:U7"/>
    <mergeCell ref="V7:Y7"/>
    <mergeCell ref="Z7:AC7"/>
    <mergeCell ref="AD6:AD8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horizontalDpi="4294967293" verticalDpi="1200" r:id="rId1"/>
  <headerFooter>
    <oddFooter>&amp;Cหน้าที่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zoomScaleNormal="100" workbookViewId="0">
      <selection activeCell="AJ17" sqref="AJ17"/>
    </sheetView>
  </sheetViews>
  <sheetFormatPr defaultRowHeight="16.5" x14ac:dyDescent="0.2"/>
  <cols>
    <col min="1" max="1" width="19.875" style="132" customWidth="1"/>
    <col min="2" max="2" width="13.125" style="132" customWidth="1"/>
    <col min="3" max="3" width="3" style="44" customWidth="1"/>
    <col min="4" max="4" width="2.875" style="54" customWidth="1"/>
    <col min="5" max="5" width="2.875" style="1" customWidth="1"/>
    <col min="6" max="6" width="2.5" style="1" customWidth="1"/>
    <col min="7" max="7" width="3" style="44" customWidth="1"/>
    <col min="8" max="8" width="2.875" style="54" customWidth="1"/>
    <col min="9" max="9" width="2.875" style="1" customWidth="1"/>
    <col min="10" max="10" width="2.5" style="1" customWidth="1"/>
    <col min="11" max="11" width="2.625" style="1" customWidth="1"/>
    <col min="12" max="12" width="2.75" style="1" customWidth="1"/>
    <col min="13" max="14" width="2.625" style="1" customWidth="1"/>
    <col min="15" max="15" width="2.25" style="1" customWidth="1"/>
    <col min="16" max="17" width="2.75" style="1" customWidth="1"/>
    <col min="18" max="18" width="2.375" style="1" customWidth="1"/>
    <col min="19" max="19" width="2.5" style="1" customWidth="1"/>
    <col min="20" max="20" width="2.75" style="1" customWidth="1"/>
    <col min="21" max="22" width="2.375" style="1" customWidth="1"/>
    <col min="23" max="23" width="2.5" style="1" customWidth="1"/>
    <col min="24" max="24" width="2.75" style="1" customWidth="1"/>
    <col min="25" max="26" width="2.375" style="1" customWidth="1"/>
    <col min="27" max="27" width="2.5" style="1" customWidth="1"/>
    <col min="28" max="28" width="2.75" style="1" customWidth="1"/>
    <col min="29" max="30" width="2.375" style="1" customWidth="1"/>
    <col min="31" max="31" width="20.5" style="1" customWidth="1"/>
    <col min="32" max="16384" width="9" style="1"/>
  </cols>
  <sheetData>
    <row r="1" spans="1:34" ht="53.25" customHeight="1" x14ac:dyDescent="0.2">
      <c r="A1" s="167" t="s">
        <v>129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</row>
    <row r="2" spans="1:34" ht="23.25" customHeight="1" x14ac:dyDescent="0.2">
      <c r="A2" s="159" t="s">
        <v>130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25"/>
    </row>
    <row r="3" spans="1:34" ht="23.25" customHeight="1" x14ac:dyDescent="0.2">
      <c r="A3" s="159" t="s">
        <v>131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25"/>
    </row>
    <row r="4" spans="1:34" ht="23.25" customHeight="1" x14ac:dyDescent="0.2">
      <c r="A4" s="159" t="s">
        <v>132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25"/>
    </row>
    <row r="5" spans="1:34" ht="15.75" customHeight="1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25"/>
    </row>
    <row r="6" spans="1:34" s="2" customFormat="1" ht="32.25" customHeight="1" x14ac:dyDescent="0.2">
      <c r="A6" s="197" t="s">
        <v>124</v>
      </c>
      <c r="B6" s="197" t="s">
        <v>133</v>
      </c>
      <c r="C6" s="198" t="s">
        <v>122</v>
      </c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200"/>
      <c r="AE6" s="201" t="s">
        <v>48</v>
      </c>
      <c r="AH6" s="202"/>
    </row>
    <row r="7" spans="1:34" s="2" customFormat="1" ht="32.25" customHeight="1" x14ac:dyDescent="0.2">
      <c r="A7" s="203"/>
      <c r="B7" s="203"/>
      <c r="C7" s="204" t="s">
        <v>107</v>
      </c>
      <c r="D7" s="205"/>
      <c r="E7" s="205"/>
      <c r="F7" s="206"/>
      <c r="G7" s="198" t="s">
        <v>108</v>
      </c>
      <c r="H7" s="199"/>
      <c r="I7" s="199"/>
      <c r="J7" s="200"/>
      <c r="K7" s="198" t="s">
        <v>109</v>
      </c>
      <c r="L7" s="199"/>
      <c r="M7" s="199"/>
      <c r="N7" s="200"/>
      <c r="O7" s="198" t="s">
        <v>110</v>
      </c>
      <c r="P7" s="199"/>
      <c r="Q7" s="199"/>
      <c r="R7" s="200"/>
      <c r="S7" s="198" t="s">
        <v>116</v>
      </c>
      <c r="T7" s="199"/>
      <c r="U7" s="199"/>
      <c r="V7" s="200"/>
      <c r="W7" s="198" t="s">
        <v>117</v>
      </c>
      <c r="X7" s="199"/>
      <c r="Y7" s="199"/>
      <c r="Z7" s="200"/>
      <c r="AA7" s="198" t="s">
        <v>112</v>
      </c>
      <c r="AB7" s="199"/>
      <c r="AC7" s="199"/>
      <c r="AD7" s="200"/>
      <c r="AE7" s="207"/>
      <c r="AH7" s="202"/>
    </row>
    <row r="8" spans="1:34" s="2" customFormat="1" ht="32.25" customHeight="1" x14ac:dyDescent="0.2">
      <c r="A8" s="208"/>
      <c r="B8" s="209"/>
      <c r="C8" s="210">
        <v>1</v>
      </c>
      <c r="D8" s="211">
        <v>2</v>
      </c>
      <c r="E8" s="211">
        <v>3</v>
      </c>
      <c r="F8" s="212">
        <v>4</v>
      </c>
      <c r="G8" s="210">
        <v>1</v>
      </c>
      <c r="H8" s="211">
        <v>2</v>
      </c>
      <c r="I8" s="211">
        <v>3</v>
      </c>
      <c r="J8" s="212">
        <v>4</v>
      </c>
      <c r="K8" s="210">
        <v>1</v>
      </c>
      <c r="L8" s="211">
        <v>2</v>
      </c>
      <c r="M8" s="211">
        <v>3</v>
      </c>
      <c r="N8" s="212">
        <v>4</v>
      </c>
      <c r="O8" s="210">
        <v>1</v>
      </c>
      <c r="P8" s="213">
        <v>2</v>
      </c>
      <c r="Q8" s="211">
        <v>3</v>
      </c>
      <c r="R8" s="212">
        <v>4</v>
      </c>
      <c r="S8" s="210">
        <v>1</v>
      </c>
      <c r="T8" s="211">
        <v>2</v>
      </c>
      <c r="U8" s="211">
        <v>3</v>
      </c>
      <c r="V8" s="212">
        <v>4</v>
      </c>
      <c r="W8" s="210">
        <v>1</v>
      </c>
      <c r="X8" s="211">
        <v>2</v>
      </c>
      <c r="Y8" s="211">
        <v>3</v>
      </c>
      <c r="Z8" s="212">
        <v>4</v>
      </c>
      <c r="AA8" s="210">
        <v>1</v>
      </c>
      <c r="AB8" s="211">
        <v>2</v>
      </c>
      <c r="AC8" s="211">
        <v>3</v>
      </c>
      <c r="AD8" s="212">
        <v>4</v>
      </c>
      <c r="AE8" s="214"/>
      <c r="AH8" s="202"/>
    </row>
    <row r="9" spans="1:34" s="3" customFormat="1" ht="102.75" customHeight="1" x14ac:dyDescent="0.2">
      <c r="A9" s="215" t="s">
        <v>134</v>
      </c>
      <c r="B9" s="216">
        <v>1500000</v>
      </c>
      <c r="C9" s="217"/>
      <c r="D9" s="218"/>
      <c r="E9" s="219"/>
      <c r="F9" s="220"/>
      <c r="G9" s="217"/>
      <c r="H9" s="218"/>
      <c r="I9" s="219"/>
      <c r="J9" s="220"/>
      <c r="K9" s="221"/>
      <c r="L9" s="219"/>
      <c r="M9" s="219"/>
      <c r="N9" s="220"/>
      <c r="O9" s="217"/>
      <c r="P9" s="222"/>
      <c r="Q9" s="222"/>
      <c r="R9" s="223"/>
      <c r="S9" s="224"/>
      <c r="T9" s="222"/>
      <c r="U9" s="222"/>
      <c r="V9" s="223"/>
      <c r="W9" s="224"/>
      <c r="X9" s="222"/>
      <c r="Y9" s="222"/>
      <c r="Z9" s="223"/>
      <c r="AA9" s="224"/>
      <c r="AB9" s="222"/>
      <c r="AC9" s="222"/>
      <c r="AD9" s="223"/>
      <c r="AE9" s="225" t="s">
        <v>135</v>
      </c>
      <c r="AG9" s="45"/>
      <c r="AH9" s="45"/>
    </row>
    <row r="10" spans="1:34" s="3" customFormat="1" ht="87.75" customHeight="1" x14ac:dyDescent="0.2">
      <c r="A10" s="226" t="s">
        <v>136</v>
      </c>
      <c r="B10" s="227">
        <v>4000000</v>
      </c>
      <c r="C10" s="228"/>
      <c r="D10" s="229"/>
      <c r="E10" s="230"/>
      <c r="F10" s="231"/>
      <c r="G10" s="228"/>
      <c r="H10" s="229"/>
      <c r="I10" s="230"/>
      <c r="J10" s="231"/>
      <c r="K10" s="232"/>
      <c r="L10" s="230"/>
      <c r="M10" s="230"/>
      <c r="N10" s="231"/>
      <c r="O10" s="233"/>
      <c r="P10" s="230"/>
      <c r="Q10" s="230"/>
      <c r="R10" s="231"/>
      <c r="S10" s="232"/>
      <c r="T10" s="230"/>
      <c r="U10" s="230"/>
      <c r="V10" s="231"/>
      <c r="W10" s="232"/>
      <c r="X10" s="230"/>
      <c r="Y10" s="230"/>
      <c r="Z10" s="231"/>
      <c r="AA10" s="232"/>
      <c r="AB10" s="230"/>
      <c r="AC10" s="230"/>
      <c r="AD10" s="231"/>
      <c r="AE10" s="234" t="s">
        <v>137</v>
      </c>
    </row>
    <row r="11" spans="1:34" s="3" customFormat="1" ht="106.5" customHeight="1" x14ac:dyDescent="0.2">
      <c r="A11" s="235" t="s">
        <v>138</v>
      </c>
      <c r="B11" s="236">
        <v>1000000</v>
      </c>
      <c r="C11" s="237"/>
      <c r="D11" s="229"/>
      <c r="E11" s="230"/>
      <c r="F11" s="238"/>
      <c r="G11" s="233"/>
      <c r="H11" s="229"/>
      <c r="I11" s="230"/>
      <c r="J11" s="238"/>
      <c r="K11" s="239"/>
      <c r="L11" s="240" t="s">
        <v>118</v>
      </c>
      <c r="M11" s="240"/>
      <c r="N11" s="92"/>
      <c r="O11" s="241"/>
      <c r="P11" s="240"/>
      <c r="Q11" s="240"/>
      <c r="R11" s="92"/>
      <c r="S11" s="242"/>
      <c r="T11" s="243"/>
      <c r="U11" s="240"/>
      <c r="V11" s="92"/>
      <c r="W11" s="242"/>
      <c r="X11" s="240"/>
      <c r="Y11" s="240"/>
      <c r="Z11" s="92"/>
      <c r="AA11" s="242"/>
      <c r="AB11" s="240"/>
      <c r="AC11" s="240"/>
      <c r="AD11" s="92"/>
      <c r="AE11" s="244" t="s">
        <v>139</v>
      </c>
    </row>
    <row r="12" spans="1:34" s="3" customFormat="1" ht="106.5" customHeight="1" x14ac:dyDescent="0.2">
      <c r="A12" s="226" t="s">
        <v>140</v>
      </c>
      <c r="B12" s="227">
        <v>1000000</v>
      </c>
      <c r="C12" s="245"/>
      <c r="D12" s="246"/>
      <c r="E12" s="246"/>
      <c r="F12" s="238"/>
      <c r="G12" s="239"/>
      <c r="H12" s="246"/>
      <c r="I12" s="246"/>
      <c r="J12" s="238"/>
      <c r="K12" s="239"/>
      <c r="L12" s="246"/>
      <c r="M12" s="246"/>
      <c r="N12" s="238"/>
      <c r="O12" s="245"/>
      <c r="P12" s="246"/>
      <c r="Q12" s="247"/>
      <c r="R12" s="248"/>
      <c r="S12" s="249"/>
      <c r="T12" s="250"/>
      <c r="U12" s="247"/>
      <c r="V12" s="248"/>
      <c r="W12" s="249"/>
      <c r="X12" s="247"/>
      <c r="Y12" s="247"/>
      <c r="Z12" s="248"/>
      <c r="AA12" s="249"/>
      <c r="AB12" s="247"/>
      <c r="AC12" s="247"/>
      <c r="AD12" s="248"/>
      <c r="AE12" s="251" t="s">
        <v>141</v>
      </c>
    </row>
    <row r="13" spans="1:34" s="3" customFormat="1" ht="81" customHeight="1" x14ac:dyDescent="0.2">
      <c r="A13" s="226" t="s">
        <v>142</v>
      </c>
      <c r="B13" s="227">
        <v>2000000</v>
      </c>
      <c r="C13" s="217"/>
      <c r="D13" s="218"/>
      <c r="E13" s="219"/>
      <c r="F13" s="220"/>
      <c r="G13" s="217"/>
      <c r="H13" s="218"/>
      <c r="I13" s="219"/>
      <c r="J13" s="220"/>
      <c r="K13" s="221"/>
      <c r="L13" s="219"/>
      <c r="M13" s="219"/>
      <c r="N13" s="220"/>
      <c r="O13" s="217"/>
      <c r="P13" s="222"/>
      <c r="Q13" s="222"/>
      <c r="R13" s="223"/>
      <c r="S13" s="239"/>
      <c r="T13" s="252"/>
      <c r="U13" s="246"/>
      <c r="V13" s="238"/>
      <c r="W13" s="239"/>
      <c r="X13" s="247"/>
      <c r="Y13" s="247"/>
      <c r="Z13" s="248"/>
      <c r="AA13" s="249"/>
      <c r="AB13" s="247"/>
      <c r="AC13" s="247"/>
      <c r="AD13" s="248"/>
      <c r="AE13" s="253" t="s">
        <v>143</v>
      </c>
    </row>
    <row r="14" spans="1:34" s="3" customFormat="1" ht="82.5" customHeight="1" x14ac:dyDescent="0.2">
      <c r="A14" s="226" t="s">
        <v>144</v>
      </c>
      <c r="B14" s="227">
        <v>3000000</v>
      </c>
      <c r="C14" s="245"/>
      <c r="D14" s="246"/>
      <c r="E14" s="246"/>
      <c r="F14" s="238"/>
      <c r="G14" s="239"/>
      <c r="H14" s="254"/>
      <c r="I14" s="254"/>
      <c r="J14" s="238"/>
      <c r="K14" s="239"/>
      <c r="L14" s="252"/>
      <c r="M14" s="246"/>
      <c r="N14" s="238"/>
      <c r="O14" s="239"/>
      <c r="P14" s="254"/>
      <c r="Q14" s="254"/>
      <c r="R14" s="238"/>
      <c r="S14" s="239"/>
      <c r="T14" s="252"/>
      <c r="U14" s="246"/>
      <c r="V14" s="238"/>
      <c r="W14" s="239"/>
      <c r="X14" s="247"/>
      <c r="Y14" s="247"/>
      <c r="Z14" s="248"/>
      <c r="AA14" s="249"/>
      <c r="AB14" s="247"/>
      <c r="AC14" s="247"/>
      <c r="AD14" s="248"/>
      <c r="AE14" s="253" t="s">
        <v>145</v>
      </c>
    </row>
    <row r="15" spans="1:34" s="3" customFormat="1" ht="66.75" customHeight="1" x14ac:dyDescent="0.2">
      <c r="A15" s="226" t="s">
        <v>146</v>
      </c>
      <c r="B15" s="227">
        <v>2000000</v>
      </c>
      <c r="C15" s="255"/>
      <c r="D15" s="256"/>
      <c r="E15" s="247"/>
      <c r="F15" s="248"/>
      <c r="G15" s="257"/>
      <c r="H15" s="258"/>
      <c r="I15" s="259"/>
      <c r="J15" s="248"/>
      <c r="K15" s="249"/>
      <c r="L15" s="250"/>
      <c r="M15" s="247"/>
      <c r="N15" s="248"/>
      <c r="O15" s="249"/>
      <c r="P15" s="259"/>
      <c r="Q15" s="259"/>
      <c r="R15" s="248"/>
      <c r="S15" s="249"/>
      <c r="T15" s="247"/>
      <c r="U15" s="247"/>
      <c r="V15" s="248"/>
      <c r="W15" s="249"/>
      <c r="X15" s="247"/>
      <c r="Y15" s="247"/>
      <c r="Z15" s="248"/>
      <c r="AA15" s="249"/>
      <c r="AB15" s="247"/>
      <c r="AC15" s="247"/>
      <c r="AD15" s="248"/>
      <c r="AE15" s="234" t="s">
        <v>147</v>
      </c>
    </row>
    <row r="16" spans="1:34" s="3" customFormat="1" ht="75.75" customHeight="1" x14ac:dyDescent="0.2">
      <c r="A16" s="215" t="s">
        <v>148</v>
      </c>
      <c r="B16" s="216">
        <v>2000000</v>
      </c>
      <c r="C16" s="245"/>
      <c r="D16" s="246"/>
      <c r="E16" s="246"/>
      <c r="F16" s="238"/>
      <c r="G16" s="239"/>
      <c r="H16" s="254"/>
      <c r="I16" s="254"/>
      <c r="J16" s="238"/>
      <c r="K16" s="239"/>
      <c r="L16" s="252"/>
      <c r="M16" s="246"/>
      <c r="N16" s="238"/>
      <c r="O16" s="239"/>
      <c r="P16" s="254"/>
      <c r="Q16" s="254"/>
      <c r="R16" s="238"/>
      <c r="S16" s="239"/>
      <c r="T16" s="252"/>
      <c r="U16" s="246"/>
      <c r="V16" s="238"/>
      <c r="W16" s="239"/>
      <c r="X16" s="247"/>
      <c r="Y16" s="247"/>
      <c r="Z16" s="248"/>
      <c r="AA16" s="249"/>
      <c r="AB16" s="247"/>
      <c r="AC16" s="247"/>
      <c r="AD16" s="248"/>
      <c r="AE16" s="253" t="s">
        <v>149</v>
      </c>
    </row>
    <row r="17" spans="1:33" s="3" customFormat="1" ht="98.25" customHeight="1" x14ac:dyDescent="0.2">
      <c r="A17" s="215" t="s">
        <v>150</v>
      </c>
      <c r="B17" s="216">
        <v>1500000</v>
      </c>
      <c r="C17" s="245"/>
      <c r="D17" s="246"/>
      <c r="E17" s="246"/>
      <c r="F17" s="238"/>
      <c r="G17" s="239"/>
      <c r="H17" s="254"/>
      <c r="I17" s="254"/>
      <c r="J17" s="238"/>
      <c r="K17" s="239"/>
      <c r="L17" s="252"/>
      <c r="M17" s="246"/>
      <c r="N17" s="238"/>
      <c r="O17" s="239"/>
      <c r="P17" s="254"/>
      <c r="Q17" s="254"/>
      <c r="R17" s="238"/>
      <c r="S17" s="239"/>
      <c r="T17" s="252"/>
      <c r="U17" s="246"/>
      <c r="V17" s="238"/>
      <c r="W17" s="239"/>
      <c r="X17" s="247"/>
      <c r="Y17" s="247"/>
      <c r="Z17" s="248"/>
      <c r="AA17" s="249"/>
      <c r="AB17" s="247"/>
      <c r="AC17" s="247"/>
      <c r="AD17" s="248"/>
      <c r="AE17" s="253" t="s">
        <v>151</v>
      </c>
    </row>
    <row r="18" spans="1:33" s="3" customFormat="1" ht="116.25" customHeight="1" x14ac:dyDescent="0.2">
      <c r="A18" s="226" t="s">
        <v>152</v>
      </c>
      <c r="B18" s="227">
        <v>1500000</v>
      </c>
      <c r="C18" s="237"/>
      <c r="D18" s="229"/>
      <c r="E18" s="230"/>
      <c r="F18" s="238"/>
      <c r="G18" s="233"/>
      <c r="H18" s="229"/>
      <c r="I18" s="230"/>
      <c r="J18" s="238"/>
      <c r="K18" s="239"/>
      <c r="L18" s="240" t="s">
        <v>118</v>
      </c>
      <c r="M18" s="240"/>
      <c r="N18" s="92"/>
      <c r="O18" s="241"/>
      <c r="P18" s="240"/>
      <c r="Q18" s="240"/>
      <c r="R18" s="92"/>
      <c r="S18" s="242"/>
      <c r="T18" s="243"/>
      <c r="U18" s="240"/>
      <c r="V18" s="92"/>
      <c r="W18" s="242"/>
      <c r="X18" s="240"/>
      <c r="Y18" s="240"/>
      <c r="Z18" s="92"/>
      <c r="AA18" s="242"/>
      <c r="AB18" s="240"/>
      <c r="AC18" s="240"/>
      <c r="AD18" s="92"/>
      <c r="AE18" s="234" t="s">
        <v>153</v>
      </c>
      <c r="AG18" s="45"/>
    </row>
    <row r="19" spans="1:33" s="3" customFormat="1" ht="75.75" customHeight="1" x14ac:dyDescent="0.2">
      <c r="A19" s="260" t="s">
        <v>154</v>
      </c>
      <c r="B19" s="261">
        <v>500000</v>
      </c>
      <c r="C19" s="262"/>
      <c r="D19" s="263"/>
      <c r="E19" s="264"/>
      <c r="F19" s="265"/>
      <c r="G19" s="266"/>
      <c r="H19" s="263"/>
      <c r="I19" s="267"/>
      <c r="J19" s="268"/>
      <c r="K19" s="269"/>
      <c r="L19" s="270"/>
      <c r="M19" s="264"/>
      <c r="N19" s="265"/>
      <c r="O19" s="269"/>
      <c r="P19" s="264"/>
      <c r="Q19" s="264"/>
      <c r="R19" s="265"/>
      <c r="S19" s="269"/>
      <c r="T19" s="264"/>
      <c r="U19" s="264"/>
      <c r="V19" s="265"/>
      <c r="W19" s="269"/>
      <c r="X19" s="264"/>
      <c r="Y19" s="264"/>
      <c r="Z19" s="265"/>
      <c r="AA19" s="271"/>
      <c r="AB19" s="272"/>
      <c r="AC19" s="272"/>
      <c r="AD19" s="268"/>
      <c r="AE19" s="273" t="s">
        <v>155</v>
      </c>
      <c r="AG19" s="45"/>
    </row>
    <row r="21" spans="1:33" ht="18.75" x14ac:dyDescent="0.2">
      <c r="A21" s="274" t="s">
        <v>98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7"/>
    </row>
    <row r="22" spans="1:33" ht="18.75" x14ac:dyDescent="0.2">
      <c r="A22" s="278" t="s">
        <v>156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1"/>
    </row>
    <row r="23" spans="1:33" ht="18.75" x14ac:dyDescent="0.2">
      <c r="A23" s="278" t="s">
        <v>119</v>
      </c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1"/>
    </row>
    <row r="24" spans="1:33" x14ac:dyDescent="0.2">
      <c r="A24" s="282"/>
      <c r="B24" s="283"/>
      <c r="C24" s="284"/>
      <c r="D24" s="285"/>
      <c r="E24" s="286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1"/>
    </row>
    <row r="25" spans="1:33" x14ac:dyDescent="0.2">
      <c r="A25" s="282"/>
      <c r="B25" s="283"/>
      <c r="C25" s="284"/>
      <c r="D25" s="285"/>
      <c r="E25" s="286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1"/>
    </row>
    <row r="26" spans="1:33" x14ac:dyDescent="0.2">
      <c r="A26" s="282"/>
      <c r="B26" s="283"/>
      <c r="C26" s="284"/>
      <c r="D26" s="285"/>
      <c r="E26" s="286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1"/>
    </row>
    <row r="27" spans="1:33" x14ac:dyDescent="0.2">
      <c r="A27" s="282"/>
      <c r="B27" s="283"/>
      <c r="C27" s="284"/>
      <c r="D27" s="285"/>
      <c r="E27" s="286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1"/>
    </row>
    <row r="28" spans="1:33" ht="12" customHeight="1" x14ac:dyDescent="0.2">
      <c r="A28" s="287"/>
      <c r="B28" s="288"/>
      <c r="C28" s="285"/>
      <c r="D28" s="286"/>
      <c r="E28" s="280"/>
      <c r="F28" s="280"/>
      <c r="G28" s="285"/>
      <c r="H28" s="286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1"/>
    </row>
    <row r="29" spans="1:33" hidden="1" x14ac:dyDescent="0.2">
      <c r="A29" s="289"/>
      <c r="B29" s="290"/>
      <c r="C29" s="291"/>
      <c r="D29" s="292"/>
      <c r="E29" s="293"/>
      <c r="F29" s="293"/>
      <c r="G29" s="291"/>
      <c r="H29" s="292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4"/>
    </row>
    <row r="30" spans="1:33" x14ac:dyDescent="0.2">
      <c r="A30" s="295"/>
      <c r="B30" s="296"/>
      <c r="C30" s="297"/>
      <c r="D30" s="298"/>
      <c r="E30" s="299"/>
      <c r="F30" s="299"/>
      <c r="G30" s="297"/>
      <c r="H30" s="298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300"/>
    </row>
  </sheetData>
  <mergeCells count="19">
    <mergeCell ref="A21:M21"/>
    <mergeCell ref="A22:T22"/>
    <mergeCell ref="A23:T23"/>
    <mergeCell ref="G7:J7"/>
    <mergeCell ref="K7:N7"/>
    <mergeCell ref="O7:R7"/>
    <mergeCell ref="S7:V7"/>
    <mergeCell ref="W7:Z7"/>
    <mergeCell ref="AA7:AD7"/>
    <mergeCell ref="A1:AE1"/>
    <mergeCell ref="A2:AD2"/>
    <mergeCell ref="A3:AD3"/>
    <mergeCell ref="A4:AD4"/>
    <mergeCell ref="A5:AD5"/>
    <mergeCell ref="A6:A8"/>
    <mergeCell ref="B6:B8"/>
    <mergeCell ref="C6:AD6"/>
    <mergeCell ref="AE6:AE8"/>
    <mergeCell ref="C7:F7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horizontalDpi="4294967293" verticalDpi="1200" r:id="rId1"/>
  <headerFooter>
    <oddFooter>&amp;Cหน้าที่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zoomScale="130" zoomScaleNormal="130" workbookViewId="0">
      <selection activeCell="A5" sqref="A5:AD5"/>
    </sheetView>
  </sheetViews>
  <sheetFormatPr defaultColWidth="9" defaultRowHeight="16.5" x14ac:dyDescent="0.2"/>
  <cols>
    <col min="1" max="1" width="29" style="42" customWidth="1"/>
    <col min="2" max="2" width="11.25" style="42" customWidth="1"/>
    <col min="3" max="3" width="4.25" style="43" customWidth="1"/>
    <col min="4" max="4" width="4.25" style="44" customWidth="1"/>
    <col min="5" max="5" width="4.25" style="54" customWidth="1"/>
    <col min="6" max="16" width="4.25" style="1" customWidth="1"/>
    <col min="17" max="17" width="2.75" style="1" customWidth="1"/>
    <col min="18" max="18" width="3" style="1" customWidth="1"/>
    <col min="19" max="19" width="2.375" style="1" hidden="1" customWidth="1"/>
    <col min="20" max="30" width="2.375" style="1" customWidth="1"/>
    <col min="31" max="31" width="9.25" style="1" customWidth="1"/>
    <col min="32" max="16384" width="9" style="1"/>
  </cols>
  <sheetData>
    <row r="1" spans="1:31" ht="53.25" customHeight="1" x14ac:dyDescent="0.2">
      <c r="A1" s="167" t="s">
        <v>129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</row>
    <row r="2" spans="1:31" ht="23.25" customHeight="1" x14ac:dyDescent="0.2">
      <c r="A2" s="159" t="s">
        <v>128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25"/>
    </row>
    <row r="3" spans="1:31" ht="23.25" customHeight="1" x14ac:dyDescent="0.2">
      <c r="A3" s="159" t="s">
        <v>127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25"/>
    </row>
    <row r="4" spans="1:31" ht="23.25" customHeight="1" x14ac:dyDescent="0.2">
      <c r="A4" s="159" t="s">
        <v>126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25"/>
    </row>
    <row r="5" spans="1:31" ht="41.25" customHeight="1" x14ac:dyDescent="0.2">
      <c r="A5" s="159" t="s">
        <v>125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25"/>
    </row>
    <row r="6" spans="1:31" s="2" customFormat="1" ht="32.25" customHeight="1" x14ac:dyDescent="0.2">
      <c r="A6" s="168" t="s">
        <v>124</v>
      </c>
      <c r="B6" s="196" t="s">
        <v>123</v>
      </c>
      <c r="C6" s="161" t="s">
        <v>122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4" t="s">
        <v>48</v>
      </c>
    </row>
    <row r="7" spans="1:31" s="2" customFormat="1" ht="32.25" customHeight="1" x14ac:dyDescent="0.2">
      <c r="A7" s="169"/>
      <c r="B7" s="195"/>
      <c r="C7" s="161" t="s">
        <v>107</v>
      </c>
      <c r="D7" s="162"/>
      <c r="E7" s="162"/>
      <c r="F7" s="163"/>
      <c r="G7" s="161" t="s">
        <v>108</v>
      </c>
      <c r="H7" s="162"/>
      <c r="I7" s="162"/>
      <c r="J7" s="163"/>
      <c r="K7" s="161" t="s">
        <v>109</v>
      </c>
      <c r="L7" s="162"/>
      <c r="M7" s="162"/>
      <c r="N7" s="163"/>
      <c r="O7" s="161" t="s">
        <v>110</v>
      </c>
      <c r="P7" s="162"/>
      <c r="Q7" s="162"/>
      <c r="R7" s="163"/>
      <c r="S7" s="161" t="s">
        <v>116</v>
      </c>
      <c r="T7" s="162"/>
      <c r="U7" s="162"/>
      <c r="V7" s="163"/>
      <c r="W7" s="161" t="s">
        <v>117</v>
      </c>
      <c r="X7" s="162"/>
      <c r="Y7" s="162"/>
      <c r="Z7" s="163"/>
      <c r="AA7" s="161" t="s">
        <v>112</v>
      </c>
      <c r="AB7" s="162"/>
      <c r="AC7" s="162"/>
      <c r="AD7" s="162"/>
      <c r="AE7" s="165"/>
    </row>
    <row r="8" spans="1:31" s="2" customFormat="1" ht="32.25" customHeight="1" x14ac:dyDescent="0.2">
      <c r="A8" s="170"/>
      <c r="B8" s="194"/>
      <c r="C8" s="154">
        <v>1</v>
      </c>
      <c r="D8" s="155">
        <v>2</v>
      </c>
      <c r="E8" s="155">
        <v>3</v>
      </c>
      <c r="F8" s="153">
        <v>4</v>
      </c>
      <c r="G8" s="154">
        <v>1</v>
      </c>
      <c r="H8" s="155">
        <v>2</v>
      </c>
      <c r="I8" s="155">
        <v>3</v>
      </c>
      <c r="J8" s="153">
        <v>4</v>
      </c>
      <c r="K8" s="154">
        <v>1</v>
      </c>
      <c r="L8" s="155">
        <v>2</v>
      </c>
      <c r="M8" s="155">
        <v>3</v>
      </c>
      <c r="N8" s="153">
        <v>4</v>
      </c>
      <c r="O8" s="154">
        <v>1</v>
      </c>
      <c r="P8" s="156">
        <v>2</v>
      </c>
      <c r="Q8" s="155">
        <v>3</v>
      </c>
      <c r="R8" s="153">
        <v>4</v>
      </c>
      <c r="S8" s="154">
        <v>1</v>
      </c>
      <c r="T8" s="155">
        <v>2</v>
      </c>
      <c r="U8" s="155">
        <v>3</v>
      </c>
      <c r="V8" s="153">
        <v>4</v>
      </c>
      <c r="W8" s="154">
        <v>1</v>
      </c>
      <c r="X8" s="155">
        <v>2</v>
      </c>
      <c r="Y8" s="155">
        <v>3</v>
      </c>
      <c r="Z8" s="153">
        <v>4</v>
      </c>
      <c r="AA8" s="154">
        <v>1</v>
      </c>
      <c r="AB8" s="155">
        <v>2</v>
      </c>
      <c r="AC8" s="155">
        <v>3</v>
      </c>
      <c r="AD8" s="156">
        <v>4</v>
      </c>
      <c r="AE8" s="166"/>
    </row>
    <row r="9" spans="1:31" s="3" customFormat="1" ht="77.25" customHeight="1" x14ac:dyDescent="0.2">
      <c r="A9" s="140" t="s">
        <v>121</v>
      </c>
      <c r="B9" s="193">
        <v>50000000</v>
      </c>
      <c r="C9" s="141"/>
      <c r="D9" s="143"/>
      <c r="E9" s="145"/>
      <c r="F9" s="115"/>
      <c r="G9" s="147"/>
      <c r="H9" s="149"/>
      <c r="I9" s="149"/>
      <c r="J9" s="115"/>
      <c r="K9" s="147"/>
      <c r="L9" s="143"/>
      <c r="M9" s="150"/>
      <c r="N9" s="144"/>
      <c r="O9" s="148"/>
      <c r="P9" s="150"/>
      <c r="Q9" s="150"/>
      <c r="R9" s="144"/>
      <c r="S9" s="148"/>
      <c r="T9" s="150"/>
      <c r="U9" s="150"/>
      <c r="V9" s="144"/>
      <c r="W9" s="148"/>
      <c r="X9" s="150"/>
      <c r="Y9" s="150"/>
      <c r="Z9" s="144"/>
      <c r="AA9" s="148"/>
      <c r="AB9" s="150"/>
      <c r="AC9" s="150"/>
      <c r="AD9" s="152"/>
      <c r="AE9" s="9"/>
    </row>
    <row r="10" spans="1:31" s="3" customFormat="1" ht="56.25" customHeight="1" x14ac:dyDescent="0.2">
      <c r="A10" s="100"/>
      <c r="B10" s="192"/>
      <c r="C10" s="142"/>
      <c r="D10" s="143"/>
      <c r="E10" s="146"/>
      <c r="F10" s="144"/>
      <c r="G10" s="148"/>
      <c r="H10" s="150"/>
      <c r="I10" s="150"/>
      <c r="J10" s="144"/>
      <c r="K10" s="148"/>
      <c r="L10" s="151"/>
      <c r="M10" s="150"/>
      <c r="N10" s="144"/>
      <c r="O10" s="148"/>
      <c r="P10" s="150"/>
      <c r="Q10" s="150"/>
      <c r="R10" s="144"/>
      <c r="S10" s="148"/>
      <c r="T10" s="150"/>
      <c r="U10" s="150"/>
      <c r="V10" s="144"/>
      <c r="W10" s="148"/>
      <c r="X10" s="150"/>
      <c r="Y10" s="150"/>
      <c r="Z10" s="144"/>
      <c r="AA10" s="148"/>
      <c r="AB10" s="150"/>
      <c r="AC10" s="150"/>
      <c r="AD10" s="152"/>
      <c r="AE10" s="9"/>
    </row>
    <row r="11" spans="1:31" s="3" customFormat="1" ht="7.5" customHeight="1" x14ac:dyDescent="0.2">
      <c r="A11" s="133"/>
      <c r="B11" s="133"/>
      <c r="C11" s="134"/>
      <c r="D11" s="133"/>
      <c r="E11" s="135"/>
      <c r="F11" s="130"/>
      <c r="G11" s="45"/>
      <c r="H11" s="45"/>
      <c r="I11" s="158" t="s">
        <v>118</v>
      </c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</row>
    <row r="12" spans="1:31" ht="18.75" x14ac:dyDescent="0.2">
      <c r="A12" s="157" t="s">
        <v>98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</row>
    <row r="13" spans="1:31" ht="18.75" x14ac:dyDescent="0.2">
      <c r="A13" s="157" t="s">
        <v>99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</row>
    <row r="14" spans="1:31" ht="18.75" x14ac:dyDescent="0.2">
      <c r="A14" s="157" t="s">
        <v>119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</row>
  </sheetData>
  <mergeCells count="20">
    <mergeCell ref="AE6:AE8"/>
    <mergeCell ref="C7:F7"/>
    <mergeCell ref="G7:J7"/>
    <mergeCell ref="B6:B8"/>
    <mergeCell ref="W7:Z7"/>
    <mergeCell ref="AA7:AD7"/>
    <mergeCell ref="I11:AE11"/>
    <mergeCell ref="A1:AE1"/>
    <mergeCell ref="A2:AD2"/>
    <mergeCell ref="A3:AD3"/>
    <mergeCell ref="A4:AD4"/>
    <mergeCell ref="A5:AD5"/>
    <mergeCell ref="A6:A8"/>
    <mergeCell ref="C6:AD6"/>
    <mergeCell ref="A12:M12"/>
    <mergeCell ref="A13:T13"/>
    <mergeCell ref="A14:T14"/>
    <mergeCell ref="K7:N7"/>
    <mergeCell ref="O7:R7"/>
    <mergeCell ref="S7:V7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zoomScale="90" zoomScaleNormal="90" workbookViewId="0">
      <selection activeCell="P54" sqref="P54"/>
    </sheetView>
  </sheetViews>
  <sheetFormatPr defaultRowHeight="16.5" x14ac:dyDescent="0.2"/>
  <cols>
    <col min="1" max="1" width="4.875" style="131" customWidth="1"/>
    <col min="2" max="2" width="12.75" style="42" customWidth="1"/>
    <col min="3" max="3" width="9" style="43" customWidth="1"/>
    <col min="4" max="4" width="17.75" style="44" hidden="1" customWidth="1"/>
    <col min="5" max="5" width="10.625" style="54" customWidth="1"/>
    <col min="6" max="6" width="12.5" style="1" customWidth="1"/>
    <col min="7" max="7" width="10.25" style="1" customWidth="1"/>
    <col min="8" max="8" width="11.875" style="1" customWidth="1"/>
    <col min="9" max="9" width="11.625" style="1" customWidth="1"/>
    <col min="10" max="10" width="11.375" style="1" customWidth="1"/>
    <col min="11" max="11" width="8.25" style="1" customWidth="1"/>
    <col min="12" max="12" width="23.25" style="1" customWidth="1"/>
    <col min="13" max="16384" width="9" style="1"/>
  </cols>
  <sheetData>
    <row r="1" spans="1:14" ht="63" customHeight="1" x14ac:dyDescent="0.2">
      <c r="A1" s="188" t="s">
        <v>77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4" ht="24" customHeight="1" x14ac:dyDescent="0.2">
      <c r="A2" s="189" t="s">
        <v>96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4" s="2" customFormat="1" ht="32.25" customHeight="1" x14ac:dyDescent="0.2">
      <c r="A3" s="179" t="s">
        <v>0</v>
      </c>
      <c r="B3" s="179" t="s">
        <v>35</v>
      </c>
      <c r="C3" s="179" t="s">
        <v>31</v>
      </c>
      <c r="D3" s="179" t="s">
        <v>32</v>
      </c>
      <c r="E3" s="179" t="s">
        <v>78</v>
      </c>
      <c r="F3" s="190" t="s">
        <v>79</v>
      </c>
      <c r="G3" s="179" t="s">
        <v>80</v>
      </c>
      <c r="H3" s="179" t="s">
        <v>81</v>
      </c>
      <c r="I3" s="181" t="s">
        <v>25</v>
      </c>
      <c r="J3" s="182"/>
      <c r="K3" s="183"/>
      <c r="L3" s="179" t="s">
        <v>82</v>
      </c>
    </row>
    <row r="4" spans="1:14" s="116" customFormat="1" ht="66.75" customHeight="1" x14ac:dyDescent="0.2">
      <c r="A4" s="180"/>
      <c r="B4" s="180"/>
      <c r="C4" s="180"/>
      <c r="D4" s="180"/>
      <c r="E4" s="180"/>
      <c r="F4" s="191"/>
      <c r="G4" s="180"/>
      <c r="H4" s="180"/>
      <c r="I4" s="7" t="s">
        <v>83</v>
      </c>
      <c r="J4" s="7" t="s">
        <v>84</v>
      </c>
      <c r="K4" s="7" t="s">
        <v>85</v>
      </c>
      <c r="L4" s="184"/>
    </row>
    <row r="5" spans="1:14" s="3" customFormat="1" ht="59.25" hidden="1" customHeight="1" x14ac:dyDescent="0.2">
      <c r="A5" s="19"/>
      <c r="B5" s="37"/>
      <c r="C5" s="38"/>
      <c r="D5" s="37" t="s">
        <v>49</v>
      </c>
      <c r="E5" s="87"/>
      <c r="F5" s="74"/>
      <c r="G5" s="88"/>
      <c r="H5" s="89"/>
      <c r="I5" s="89"/>
      <c r="J5" s="74"/>
      <c r="K5" s="89"/>
      <c r="L5" s="37"/>
      <c r="N5" s="72"/>
    </row>
    <row r="6" spans="1:14" s="77" customFormat="1" ht="65.25" hidden="1" customHeight="1" x14ac:dyDescent="0.3">
      <c r="A6" s="79"/>
      <c r="B6" s="80"/>
      <c r="C6" s="81"/>
      <c r="D6" s="117" t="s">
        <v>50</v>
      </c>
      <c r="E6" s="83"/>
      <c r="F6" s="78"/>
      <c r="G6" s="85"/>
      <c r="H6" s="86"/>
      <c r="I6" s="86"/>
      <c r="J6" s="84"/>
      <c r="K6" s="86"/>
      <c r="L6" s="82"/>
    </row>
    <row r="7" spans="1:14" s="3" customFormat="1" ht="182.25" hidden="1" customHeight="1" x14ac:dyDescent="0.2">
      <c r="A7" s="76"/>
      <c r="B7" s="39"/>
      <c r="C7" s="40"/>
      <c r="D7" s="39" t="s">
        <v>59</v>
      </c>
      <c r="E7" s="10">
        <v>950000</v>
      </c>
      <c r="F7" s="64">
        <v>825600</v>
      </c>
      <c r="G7" s="65">
        <f>E7-F7</f>
        <v>124400</v>
      </c>
      <c r="H7" s="39"/>
      <c r="I7" s="47"/>
      <c r="J7" s="46"/>
      <c r="K7" s="47"/>
      <c r="L7" s="39" t="s">
        <v>86</v>
      </c>
    </row>
    <row r="8" spans="1:14" s="3" customFormat="1" ht="58.5" hidden="1" customHeight="1" x14ac:dyDescent="0.2">
      <c r="A8" s="73"/>
      <c r="B8" s="37"/>
      <c r="C8" s="38"/>
      <c r="D8" s="37" t="s">
        <v>60</v>
      </c>
      <c r="E8" s="20"/>
      <c r="F8" s="21"/>
      <c r="G8" s="22"/>
      <c r="H8" s="22"/>
      <c r="I8" s="22"/>
      <c r="J8" s="22"/>
      <c r="K8" s="22"/>
      <c r="L8" s="37" t="s">
        <v>66</v>
      </c>
      <c r="M8" s="14"/>
    </row>
    <row r="9" spans="1:14" s="3" customFormat="1" ht="92.25" hidden="1" customHeight="1" x14ac:dyDescent="0.2">
      <c r="A9" s="23"/>
      <c r="B9" s="37"/>
      <c r="C9" s="38"/>
      <c r="D9" s="37" t="s">
        <v>61</v>
      </c>
      <c r="E9" s="20"/>
      <c r="F9" s="21"/>
      <c r="G9" s="22"/>
      <c r="H9" s="22"/>
      <c r="I9" s="22"/>
      <c r="J9" s="22"/>
      <c r="K9" s="22"/>
      <c r="L9" s="37" t="s">
        <v>66</v>
      </c>
      <c r="M9" s="14"/>
    </row>
    <row r="10" spans="1:14" s="3" customFormat="1" ht="117.75" hidden="1" customHeight="1" x14ac:dyDescent="0.2">
      <c r="A10" s="73"/>
      <c r="B10" s="37"/>
      <c r="C10" s="38"/>
      <c r="D10" s="37" t="s">
        <v>51</v>
      </c>
      <c r="E10" s="20"/>
      <c r="F10" s="21"/>
      <c r="G10" s="22"/>
      <c r="H10" s="22"/>
      <c r="I10" s="22"/>
      <c r="J10" s="22"/>
      <c r="K10" s="22"/>
      <c r="L10" s="37" t="s">
        <v>66</v>
      </c>
      <c r="M10" s="14"/>
    </row>
    <row r="11" spans="1:14" s="3" customFormat="1" ht="58.5" hidden="1" customHeight="1" x14ac:dyDescent="0.2">
      <c r="A11" s="73"/>
      <c r="B11" s="37"/>
      <c r="C11" s="38"/>
      <c r="D11" s="37" t="s">
        <v>52</v>
      </c>
      <c r="E11" s="20"/>
      <c r="F11" s="21"/>
      <c r="G11" s="22"/>
      <c r="H11" s="22"/>
      <c r="I11" s="22"/>
      <c r="J11" s="22"/>
      <c r="K11" s="22"/>
      <c r="L11" s="37" t="s">
        <v>66</v>
      </c>
      <c r="M11" s="14"/>
    </row>
    <row r="12" spans="1:14" s="3" customFormat="1" ht="58.5" hidden="1" customHeight="1" x14ac:dyDescent="0.2">
      <c r="A12" s="23"/>
      <c r="B12" s="37"/>
      <c r="C12" s="38"/>
      <c r="D12" s="37" t="s">
        <v>64</v>
      </c>
      <c r="E12" s="20"/>
      <c r="F12" s="21"/>
      <c r="G12" s="22"/>
      <c r="H12" s="22"/>
      <c r="I12" s="22"/>
      <c r="J12" s="22"/>
      <c r="K12" s="22"/>
      <c r="L12" s="37" t="s">
        <v>66</v>
      </c>
      <c r="M12" s="14"/>
    </row>
    <row r="13" spans="1:14" s="3" customFormat="1" ht="59.25" hidden="1" customHeight="1" x14ac:dyDescent="0.2">
      <c r="A13" s="73"/>
      <c r="B13" s="37"/>
      <c r="C13" s="38"/>
      <c r="D13" s="37" t="s">
        <v>54</v>
      </c>
      <c r="E13" s="20"/>
      <c r="F13" s="21"/>
      <c r="G13" s="22"/>
      <c r="H13" s="22"/>
      <c r="I13" s="22"/>
      <c r="J13" s="22"/>
      <c r="K13" s="22"/>
      <c r="L13" s="37" t="s">
        <v>66</v>
      </c>
      <c r="M13" s="14"/>
      <c r="N13" s="45"/>
    </row>
    <row r="14" spans="1:14" s="3" customFormat="1" ht="94.5" hidden="1" customHeight="1" x14ac:dyDescent="0.2">
      <c r="A14" s="73"/>
      <c r="B14" s="37"/>
      <c r="C14" s="38"/>
      <c r="D14" s="37" t="s">
        <v>63</v>
      </c>
      <c r="E14" s="20"/>
      <c r="F14" s="21"/>
      <c r="G14" s="22"/>
      <c r="H14" s="22"/>
      <c r="I14" s="22"/>
      <c r="J14" s="22"/>
      <c r="K14" s="22"/>
      <c r="L14" s="37" t="s">
        <v>66</v>
      </c>
      <c r="M14" s="14"/>
      <c r="N14" s="45"/>
    </row>
    <row r="15" spans="1:14" s="3" customFormat="1" ht="95.25" hidden="1" customHeight="1" x14ac:dyDescent="0.2">
      <c r="A15" s="75"/>
      <c r="B15" s="41"/>
      <c r="C15" s="48"/>
      <c r="D15" s="41" t="s">
        <v>53</v>
      </c>
      <c r="E15" s="57"/>
      <c r="F15" s="11"/>
      <c r="G15" s="12"/>
      <c r="H15" s="12"/>
      <c r="I15" s="12"/>
      <c r="J15" s="12"/>
      <c r="K15" s="12"/>
      <c r="L15" s="78" t="s">
        <v>65</v>
      </c>
    </row>
    <row r="16" spans="1:14" s="3" customFormat="1" ht="71.25" customHeight="1" x14ac:dyDescent="0.2">
      <c r="A16" s="17">
        <v>1</v>
      </c>
      <c r="B16" s="33" t="s">
        <v>1</v>
      </c>
      <c r="C16" s="34"/>
      <c r="D16" s="33"/>
      <c r="E16" s="60">
        <f>E17</f>
        <v>2470000</v>
      </c>
      <c r="F16" s="60">
        <f t="shared" ref="F16" si="0">F17</f>
        <v>2470000</v>
      </c>
      <c r="G16" s="60">
        <f>G17</f>
        <v>0</v>
      </c>
      <c r="H16" s="16"/>
      <c r="I16" s="18">
        <f t="shared" ref="I16" si="1">I17</f>
        <v>0</v>
      </c>
      <c r="J16" s="62">
        <f>J17</f>
        <v>0</v>
      </c>
      <c r="K16" s="16"/>
      <c r="L16" s="16"/>
    </row>
    <row r="17" spans="1:14" s="3" customFormat="1" ht="144.75" customHeight="1" x14ac:dyDescent="0.2">
      <c r="A17" s="118"/>
      <c r="B17" s="36" t="s">
        <v>2</v>
      </c>
      <c r="C17" s="119" t="s">
        <v>3</v>
      </c>
      <c r="D17" s="36" t="s">
        <v>39</v>
      </c>
      <c r="E17" s="114">
        <v>2470000</v>
      </c>
      <c r="F17" s="114">
        <v>2470000</v>
      </c>
      <c r="G17" s="22"/>
      <c r="H17" s="22"/>
      <c r="I17" s="66"/>
      <c r="J17" s="67"/>
      <c r="K17" s="22"/>
      <c r="L17" s="69" t="s">
        <v>100</v>
      </c>
    </row>
    <row r="18" spans="1:14" s="3" customFormat="1" ht="75.75" hidden="1" customHeight="1" x14ac:dyDescent="0.2">
      <c r="A18" s="76"/>
      <c r="B18" s="37"/>
      <c r="C18" s="38"/>
      <c r="D18" s="37" t="s">
        <v>40</v>
      </c>
      <c r="E18" s="20"/>
      <c r="F18" s="20"/>
      <c r="G18" s="22"/>
      <c r="H18" s="22"/>
      <c r="I18" s="66"/>
      <c r="J18" s="67"/>
      <c r="K18" s="22"/>
      <c r="L18" s="69" t="s">
        <v>62</v>
      </c>
    </row>
    <row r="19" spans="1:14" s="3" customFormat="1" ht="100.5" hidden="1" customHeight="1" x14ac:dyDescent="0.2">
      <c r="A19" s="76"/>
      <c r="B19" s="37"/>
      <c r="C19" s="38"/>
      <c r="D19" s="37" t="s">
        <v>41</v>
      </c>
      <c r="E19" s="20"/>
      <c r="F19" s="20"/>
      <c r="G19" s="22"/>
      <c r="H19" s="22"/>
      <c r="I19" s="66"/>
      <c r="J19" s="67"/>
      <c r="K19" s="22"/>
      <c r="L19" s="69" t="s">
        <v>62</v>
      </c>
    </row>
    <row r="20" spans="1:14" s="3" customFormat="1" ht="94.5" hidden="1" customHeight="1" x14ac:dyDescent="0.2">
      <c r="A20" s="76"/>
      <c r="B20" s="37"/>
      <c r="C20" s="38"/>
      <c r="D20" s="37" t="s">
        <v>42</v>
      </c>
      <c r="E20" s="20"/>
      <c r="F20" s="20"/>
      <c r="G20" s="22"/>
      <c r="H20" s="22"/>
      <c r="I20" s="66"/>
      <c r="J20" s="67"/>
      <c r="K20" s="22"/>
      <c r="L20" s="69" t="s">
        <v>87</v>
      </c>
    </row>
    <row r="21" spans="1:14" s="3" customFormat="1" ht="78.75" hidden="1" customHeight="1" x14ac:dyDescent="0.2">
      <c r="A21" s="76"/>
      <c r="B21" s="37"/>
      <c r="C21" s="38"/>
      <c r="D21" s="37" t="s">
        <v>43</v>
      </c>
      <c r="E21" s="20"/>
      <c r="F21" s="20"/>
      <c r="G21" s="22"/>
      <c r="H21" s="22"/>
      <c r="I21" s="66"/>
      <c r="J21" s="67"/>
      <c r="K21" s="22"/>
      <c r="L21" s="71" t="s">
        <v>46</v>
      </c>
      <c r="N21" s="72"/>
    </row>
    <row r="22" spans="1:14" s="3" customFormat="1" ht="82.5" hidden="1" customHeight="1" x14ac:dyDescent="0.2">
      <c r="A22" s="76"/>
      <c r="B22" s="37"/>
      <c r="C22" s="38"/>
      <c r="D22" s="37" t="s">
        <v>44</v>
      </c>
      <c r="E22" s="20"/>
      <c r="F22" s="20"/>
      <c r="G22" s="22"/>
      <c r="H22" s="22"/>
      <c r="I22" s="66"/>
      <c r="J22" s="67"/>
      <c r="K22" s="22"/>
      <c r="L22" s="70" t="s">
        <v>47</v>
      </c>
      <c r="M22" s="68"/>
    </row>
    <row r="23" spans="1:14" s="3" customFormat="1" ht="131.25" hidden="1" customHeight="1" x14ac:dyDescent="0.2">
      <c r="A23" s="76"/>
      <c r="B23" s="39"/>
      <c r="C23" s="40"/>
      <c r="D23" s="41" t="s">
        <v>45</v>
      </c>
      <c r="E23" s="10"/>
      <c r="F23" s="10"/>
      <c r="G23" s="12"/>
      <c r="H23" s="12"/>
      <c r="I23" s="58"/>
      <c r="J23" s="59"/>
      <c r="K23" s="12"/>
      <c r="L23" s="69" t="s">
        <v>87</v>
      </c>
    </row>
    <row r="24" spans="1:14" s="24" customFormat="1" ht="129.75" hidden="1" customHeight="1" x14ac:dyDescent="0.2">
      <c r="A24" s="19"/>
      <c r="B24" s="37"/>
      <c r="C24" s="38"/>
      <c r="D24" s="37" t="s">
        <v>58</v>
      </c>
      <c r="E24" s="20">
        <v>162400</v>
      </c>
      <c r="F24" s="20">
        <v>162400</v>
      </c>
      <c r="G24" s="99">
        <f>E24-F24</f>
        <v>0</v>
      </c>
      <c r="H24" s="92"/>
      <c r="I24" s="66"/>
      <c r="J24" s="66"/>
      <c r="K24" s="93"/>
      <c r="L24" s="37"/>
      <c r="N24" s="61"/>
    </row>
    <row r="25" spans="1:14" s="24" customFormat="1" ht="112.5" hidden="1" customHeight="1" x14ac:dyDescent="0.2">
      <c r="A25" s="49"/>
      <c r="B25" s="50"/>
      <c r="C25" s="51"/>
      <c r="D25" s="50" t="s">
        <v>55</v>
      </c>
      <c r="E25" s="52">
        <v>145800</v>
      </c>
      <c r="F25" s="52">
        <v>145800</v>
      </c>
      <c r="G25" s="94">
        <f>E25-F25</f>
        <v>0</v>
      </c>
      <c r="H25" s="95"/>
      <c r="I25" s="96"/>
      <c r="J25" s="96"/>
      <c r="K25" s="97"/>
      <c r="L25" s="50"/>
      <c r="M25" s="98"/>
      <c r="N25" s="61"/>
    </row>
    <row r="26" spans="1:14" s="24" customFormat="1" ht="95.25" hidden="1" customHeight="1" x14ac:dyDescent="0.2">
      <c r="A26" s="75"/>
      <c r="B26" s="41"/>
      <c r="C26" s="48"/>
      <c r="D26" s="41" t="s">
        <v>56</v>
      </c>
      <c r="E26" s="57">
        <v>1517000</v>
      </c>
      <c r="F26" s="57">
        <v>1182350</v>
      </c>
      <c r="G26" s="90">
        <f>E26-F26</f>
        <v>334650</v>
      </c>
      <c r="H26" s="120" t="s">
        <v>57</v>
      </c>
      <c r="I26" s="58"/>
      <c r="J26" s="58"/>
      <c r="K26" s="91"/>
      <c r="L26" s="41"/>
      <c r="M26" s="61"/>
      <c r="N26" s="61"/>
    </row>
    <row r="27" spans="1:14" s="3" customFormat="1" ht="29.25" customHeight="1" x14ac:dyDescent="0.2">
      <c r="A27" s="185" t="s">
        <v>33</v>
      </c>
      <c r="B27" s="186"/>
      <c r="C27" s="186"/>
      <c r="D27" s="187"/>
      <c r="E27" s="55">
        <f>E28+E32+E34+E37+E39</f>
        <v>45313000</v>
      </c>
      <c r="F27" s="55">
        <f>F28+F32+F34+F39</f>
        <v>0</v>
      </c>
      <c r="G27" s="55">
        <f>G28+G32+G34+G39</f>
        <v>0</v>
      </c>
      <c r="H27" s="15"/>
      <c r="I27" s="55">
        <f>I28+I32+I34+I39</f>
        <v>0</v>
      </c>
      <c r="J27" s="55">
        <f>J28+J32+J34+J39</f>
        <v>0</v>
      </c>
      <c r="K27" s="13"/>
      <c r="L27" s="13"/>
    </row>
    <row r="28" spans="1:14" s="3" customFormat="1" ht="123" customHeight="1" x14ac:dyDescent="0.2">
      <c r="A28" s="17">
        <v>2</v>
      </c>
      <c r="B28" s="33" t="s">
        <v>6</v>
      </c>
      <c r="C28" s="34"/>
      <c r="D28" s="33"/>
      <c r="E28" s="60">
        <f>E29+E30+E31</f>
        <v>21042000</v>
      </c>
      <c r="F28" s="60">
        <f t="shared" ref="F28" si="2">SUM(F29:F31)</f>
        <v>0</v>
      </c>
      <c r="G28" s="60">
        <f>SUM(G29:G31)</f>
        <v>0</v>
      </c>
      <c r="H28" s="16"/>
      <c r="I28" s="60">
        <f t="shared" ref="I28" si="3">SUM(I29:I31)</f>
        <v>0</v>
      </c>
      <c r="J28" s="60">
        <f>SUM(J29:J31)</f>
        <v>0</v>
      </c>
      <c r="K28" s="16"/>
      <c r="L28" s="16"/>
    </row>
    <row r="29" spans="1:14" s="3" customFormat="1" ht="162.75" customHeight="1" x14ac:dyDescent="0.2">
      <c r="A29" s="6"/>
      <c r="B29" s="31" t="s">
        <v>7</v>
      </c>
      <c r="C29" s="35" t="s">
        <v>27</v>
      </c>
      <c r="D29" s="31" t="s">
        <v>22</v>
      </c>
      <c r="E29" s="56">
        <v>7800000</v>
      </c>
      <c r="F29" s="9"/>
      <c r="G29" s="8"/>
      <c r="H29" s="8"/>
      <c r="I29" s="8"/>
      <c r="J29" s="9"/>
      <c r="K29" s="8"/>
      <c r="L29" s="31" t="s">
        <v>101</v>
      </c>
    </row>
    <row r="30" spans="1:14" s="3" customFormat="1" ht="144" customHeight="1" x14ac:dyDescent="0.2">
      <c r="A30" s="6"/>
      <c r="B30" s="31" t="s">
        <v>8</v>
      </c>
      <c r="C30" s="35" t="s">
        <v>27</v>
      </c>
      <c r="D30" s="31" t="s">
        <v>24</v>
      </c>
      <c r="E30" s="56">
        <v>9000000</v>
      </c>
      <c r="F30" s="9"/>
      <c r="G30" s="8"/>
      <c r="H30" s="8"/>
      <c r="I30" s="8"/>
      <c r="J30" s="8"/>
      <c r="K30" s="8"/>
      <c r="L30" s="31" t="s">
        <v>101</v>
      </c>
    </row>
    <row r="31" spans="1:14" s="3" customFormat="1" ht="159" customHeight="1" x14ac:dyDescent="0.2">
      <c r="A31" s="4"/>
      <c r="B31" s="31" t="s">
        <v>21</v>
      </c>
      <c r="C31" s="30" t="s">
        <v>27</v>
      </c>
      <c r="D31" s="29" t="s">
        <v>9</v>
      </c>
      <c r="E31" s="5">
        <v>4242000</v>
      </c>
      <c r="F31" s="9"/>
      <c r="G31" s="8"/>
      <c r="H31" s="8"/>
      <c r="I31" s="8"/>
      <c r="J31" s="8"/>
      <c r="K31" s="8"/>
      <c r="L31" s="31" t="s">
        <v>101</v>
      </c>
    </row>
    <row r="32" spans="1:14" s="3" customFormat="1" ht="122.25" customHeight="1" x14ac:dyDescent="0.2">
      <c r="A32" s="17">
        <v>3</v>
      </c>
      <c r="B32" s="33" t="s">
        <v>10</v>
      </c>
      <c r="C32" s="34"/>
      <c r="D32" s="33"/>
      <c r="E32" s="60">
        <f>E33</f>
        <v>5013000</v>
      </c>
      <c r="F32" s="60">
        <f>SUM(F33:F33)</f>
        <v>0</v>
      </c>
      <c r="G32" s="60">
        <f>SUM(G33:G33)</f>
        <v>0</v>
      </c>
      <c r="H32" s="16"/>
      <c r="I32" s="60">
        <f>SUM(I33:I33)</f>
        <v>0</v>
      </c>
      <c r="J32" s="60">
        <f>SUM(J33:J33)</f>
        <v>0</v>
      </c>
      <c r="K32" s="16"/>
      <c r="L32" s="16"/>
    </row>
    <row r="33" spans="1:13" s="3" customFormat="1" ht="141" customHeight="1" x14ac:dyDescent="0.2">
      <c r="A33" s="6"/>
      <c r="B33" s="31" t="s">
        <v>95</v>
      </c>
      <c r="C33" s="35" t="s">
        <v>29</v>
      </c>
      <c r="D33" s="31" t="s">
        <v>11</v>
      </c>
      <c r="E33" s="56">
        <v>5013000</v>
      </c>
      <c r="F33" s="9"/>
      <c r="G33" s="8"/>
      <c r="H33" s="8"/>
      <c r="I33" s="8"/>
      <c r="J33" s="8"/>
      <c r="K33" s="8"/>
      <c r="L33" s="31" t="s">
        <v>94</v>
      </c>
      <c r="M33" s="14"/>
    </row>
    <row r="34" spans="1:13" s="3" customFormat="1" ht="122.25" customHeight="1" x14ac:dyDescent="0.2">
      <c r="A34" s="17">
        <v>4</v>
      </c>
      <c r="B34" s="33" t="s">
        <v>12</v>
      </c>
      <c r="C34" s="34"/>
      <c r="D34" s="33"/>
      <c r="E34" s="60">
        <f>E35+E36</f>
        <v>11681000</v>
      </c>
      <c r="F34" s="60">
        <f t="shared" ref="F34" si="4">SUM(F35:F36)</f>
        <v>0</v>
      </c>
      <c r="G34" s="60">
        <f>SUM(G35:G36)</f>
        <v>0</v>
      </c>
      <c r="H34" s="16"/>
      <c r="I34" s="60">
        <f t="shared" ref="I34" si="5">SUM(I35:I36)</f>
        <v>0</v>
      </c>
      <c r="J34" s="60">
        <f>SUM(J35:J36)</f>
        <v>0</v>
      </c>
      <c r="K34" s="16"/>
      <c r="L34" s="16"/>
    </row>
    <row r="35" spans="1:13" s="3" customFormat="1" ht="144" customHeight="1" x14ac:dyDescent="0.2">
      <c r="A35" s="6"/>
      <c r="B35" s="31" t="s">
        <v>13</v>
      </c>
      <c r="C35" s="35" t="s">
        <v>30</v>
      </c>
      <c r="D35" s="31" t="s">
        <v>23</v>
      </c>
      <c r="E35" s="56">
        <v>5041000</v>
      </c>
      <c r="F35" s="9"/>
      <c r="G35" s="8"/>
      <c r="H35" s="8"/>
      <c r="I35" s="8"/>
      <c r="J35" s="8"/>
      <c r="K35" s="8"/>
      <c r="L35" s="31" t="s">
        <v>93</v>
      </c>
    </row>
    <row r="36" spans="1:13" s="3" customFormat="1" ht="128.25" customHeight="1" x14ac:dyDescent="0.2">
      <c r="A36" s="6"/>
      <c r="B36" s="31" t="s">
        <v>15</v>
      </c>
      <c r="C36" s="35" t="s">
        <v>14</v>
      </c>
      <c r="D36" s="31" t="s">
        <v>38</v>
      </c>
      <c r="E36" s="56">
        <v>6640000</v>
      </c>
      <c r="F36" s="9"/>
      <c r="G36" s="8"/>
      <c r="H36" s="8"/>
      <c r="I36" s="8"/>
      <c r="J36" s="9"/>
      <c r="K36" s="8"/>
      <c r="L36" s="31" t="s">
        <v>93</v>
      </c>
    </row>
    <row r="37" spans="1:13" s="3" customFormat="1" ht="92.25" customHeight="1" x14ac:dyDescent="0.2">
      <c r="A37" s="17">
        <v>5</v>
      </c>
      <c r="B37" s="33" t="s">
        <v>17</v>
      </c>
      <c r="C37" s="34"/>
      <c r="D37" s="33"/>
      <c r="E37" s="60">
        <f>E38</f>
        <v>2077000</v>
      </c>
      <c r="F37" s="60">
        <f>SUM(F38:F40)</f>
        <v>0</v>
      </c>
      <c r="G37" s="60">
        <f>SUM(G38:G40)</f>
        <v>0</v>
      </c>
      <c r="H37" s="16"/>
      <c r="I37" s="60">
        <f>SUM(I38:I40)</f>
        <v>0</v>
      </c>
      <c r="J37" s="60">
        <f>SUM(J38:J40)</f>
        <v>0</v>
      </c>
      <c r="K37" s="16"/>
      <c r="L37" s="16"/>
    </row>
    <row r="38" spans="1:13" s="3" customFormat="1" ht="108.75" customHeight="1" x14ac:dyDescent="0.2">
      <c r="A38" s="6"/>
      <c r="B38" s="31" t="s">
        <v>18</v>
      </c>
      <c r="C38" s="35" t="s">
        <v>28</v>
      </c>
      <c r="D38" s="31" t="s">
        <v>19</v>
      </c>
      <c r="E38" s="56">
        <v>2077000</v>
      </c>
      <c r="F38" s="53"/>
      <c r="G38" s="63"/>
      <c r="H38" s="31" t="s">
        <v>36</v>
      </c>
      <c r="I38" s="8"/>
      <c r="J38" s="9"/>
      <c r="K38" s="8"/>
      <c r="L38" s="31" t="s">
        <v>92</v>
      </c>
      <c r="M38" s="14"/>
    </row>
    <row r="39" spans="1:13" s="3" customFormat="1" ht="86.25" customHeight="1" x14ac:dyDescent="0.2">
      <c r="A39" s="17">
        <v>6</v>
      </c>
      <c r="B39" s="33" t="s">
        <v>17</v>
      </c>
      <c r="C39" s="34"/>
      <c r="D39" s="33"/>
      <c r="E39" s="60">
        <f>E40</f>
        <v>5500000</v>
      </c>
      <c r="F39" s="60">
        <f>SUM(F40:F40)</f>
        <v>0</v>
      </c>
      <c r="G39" s="60">
        <f>SUM(G40:G40)</f>
        <v>0</v>
      </c>
      <c r="H39" s="16"/>
      <c r="I39" s="60">
        <f>SUM(I40:I40)</f>
        <v>0</v>
      </c>
      <c r="J39" s="60">
        <f>SUM(J40:J40)</f>
        <v>0</v>
      </c>
      <c r="K39" s="16"/>
      <c r="L39" s="16"/>
    </row>
    <row r="40" spans="1:13" s="3" customFormat="1" ht="159" customHeight="1" x14ac:dyDescent="0.2">
      <c r="A40" s="6"/>
      <c r="B40" s="31" t="s">
        <v>97</v>
      </c>
      <c r="C40" s="35" t="s">
        <v>29</v>
      </c>
      <c r="D40" s="31" t="s">
        <v>20</v>
      </c>
      <c r="E40" s="56">
        <v>5500000</v>
      </c>
      <c r="F40" s="9"/>
      <c r="G40" s="8"/>
      <c r="H40" s="8"/>
      <c r="I40" s="8"/>
      <c r="J40" s="9"/>
      <c r="K40" s="8"/>
      <c r="L40" s="100" t="s">
        <v>76</v>
      </c>
    </row>
    <row r="41" spans="1:13" ht="15.75" customHeight="1" x14ac:dyDescent="0.2">
      <c r="A41" s="27"/>
      <c r="B41" s="137" t="s">
        <v>26</v>
      </c>
      <c r="C41" s="113"/>
      <c r="D41" s="138"/>
      <c r="E41" s="139">
        <f>E16+E27</f>
        <v>47783000</v>
      </c>
      <c r="F41" s="28"/>
      <c r="G41" s="28"/>
      <c r="H41" s="28"/>
      <c r="I41" s="28"/>
      <c r="J41" s="28"/>
      <c r="K41" s="28"/>
      <c r="L41" s="28"/>
    </row>
    <row r="42" spans="1:13" hidden="1" x14ac:dyDescent="0.2">
      <c r="D42" s="177" t="s">
        <v>88</v>
      </c>
      <c r="E42" s="177"/>
      <c r="F42" s="177"/>
      <c r="G42" s="177"/>
      <c r="H42" s="121" t="e">
        <f>#REF!+#REF!+#REF!+#REF!+#REF!+#REF!+#REF!+#REF!</f>
        <v>#REF!</v>
      </c>
      <c r="I42" s="26"/>
    </row>
    <row r="43" spans="1:13" ht="30" hidden="1" customHeight="1" x14ac:dyDescent="0.2"/>
    <row r="44" spans="1:13" ht="33.75" hidden="1" customHeight="1" x14ac:dyDescent="0.2"/>
    <row r="45" spans="1:13" ht="31.5" hidden="1" customHeight="1" x14ac:dyDescent="0.2"/>
    <row r="46" spans="1:13" ht="65.25" hidden="1" customHeight="1" x14ac:dyDescent="0.2"/>
    <row r="47" spans="1:13" ht="81" customHeight="1" x14ac:dyDescent="0.2">
      <c r="A47" s="132"/>
    </row>
    <row r="48" spans="1:13" ht="28.5" customHeight="1" x14ac:dyDescent="0.2">
      <c r="A48" s="178" t="s">
        <v>91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</row>
    <row r="49" spans="1:13" ht="16.5" customHeight="1" x14ac:dyDescent="0.2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</row>
    <row r="50" spans="1:13" s="2" customFormat="1" ht="22.5" customHeight="1" x14ac:dyDescent="0.2">
      <c r="A50" s="171" t="s">
        <v>89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3"/>
    </row>
    <row r="51" spans="1:13" s="101" customFormat="1" ht="69.75" customHeight="1" x14ac:dyDescent="0.2">
      <c r="A51" s="122">
        <v>1</v>
      </c>
      <c r="B51" s="106" t="s">
        <v>67</v>
      </c>
      <c r="C51" s="107"/>
      <c r="D51" s="106"/>
      <c r="E51" s="123"/>
      <c r="F51" s="124"/>
      <c r="G51" s="124"/>
      <c r="H51" s="124"/>
      <c r="I51" s="124"/>
      <c r="J51" s="124"/>
      <c r="K51" s="124"/>
      <c r="L51" s="124"/>
      <c r="M51" s="112">
        <f>10158650+20293000</f>
        <v>30451650</v>
      </c>
    </row>
    <row r="52" spans="1:13" s="25" customFormat="1" ht="216" customHeight="1" x14ac:dyDescent="0.2">
      <c r="A52" s="102"/>
      <c r="B52" s="31" t="s">
        <v>68</v>
      </c>
      <c r="C52" s="102" t="s">
        <v>5</v>
      </c>
      <c r="D52" s="31" t="s">
        <v>69</v>
      </c>
      <c r="E52" s="103">
        <v>5000000</v>
      </c>
      <c r="F52" s="32"/>
      <c r="G52" s="32"/>
      <c r="H52" s="32"/>
      <c r="I52" s="32"/>
      <c r="J52" s="32"/>
      <c r="K52" s="32"/>
      <c r="L52" s="31" t="s">
        <v>104</v>
      </c>
      <c r="M52" s="136"/>
    </row>
    <row r="53" spans="1:13" ht="124.5" customHeight="1" x14ac:dyDescent="0.2">
      <c r="A53" s="122">
        <v>2</v>
      </c>
      <c r="B53" s="104" t="s">
        <v>4</v>
      </c>
      <c r="C53" s="105"/>
      <c r="D53" s="104"/>
      <c r="E53" s="125"/>
      <c r="F53" s="126"/>
      <c r="G53" s="126"/>
      <c r="H53" s="126"/>
      <c r="I53" s="126"/>
      <c r="J53" s="126"/>
      <c r="K53" s="126"/>
      <c r="L53" s="126"/>
    </row>
    <row r="54" spans="1:13" ht="173.25" customHeight="1" x14ac:dyDescent="0.2">
      <c r="A54" s="127"/>
      <c r="B54" s="31" t="s">
        <v>70</v>
      </c>
      <c r="C54" s="102" t="s">
        <v>5</v>
      </c>
      <c r="D54" s="31" t="s">
        <v>71</v>
      </c>
      <c r="E54" s="103">
        <v>4982000</v>
      </c>
      <c r="F54" s="128"/>
      <c r="G54" s="128"/>
      <c r="H54" s="128"/>
      <c r="I54" s="128"/>
      <c r="J54" s="128"/>
      <c r="K54" s="128"/>
      <c r="L54" s="31" t="s">
        <v>105</v>
      </c>
      <c r="M54" s="129"/>
    </row>
    <row r="55" spans="1:13" s="108" customFormat="1" ht="120" customHeight="1" x14ac:dyDescent="0.2">
      <c r="A55" s="105">
        <v>3</v>
      </c>
      <c r="B55" s="104" t="s">
        <v>16</v>
      </c>
      <c r="C55" s="105"/>
      <c r="D55" s="104"/>
      <c r="E55" s="109"/>
      <c r="F55" s="110"/>
      <c r="G55" s="110"/>
      <c r="H55" s="110"/>
      <c r="I55" s="110"/>
      <c r="J55" s="110"/>
      <c r="K55" s="110"/>
      <c r="L55" s="110"/>
    </row>
    <row r="56" spans="1:13" s="108" customFormat="1" ht="148.5" customHeight="1" x14ac:dyDescent="0.2">
      <c r="A56" s="102"/>
      <c r="B56" s="31" t="s">
        <v>72</v>
      </c>
      <c r="C56" s="35" t="s">
        <v>34</v>
      </c>
      <c r="D56" s="31" t="s">
        <v>73</v>
      </c>
      <c r="E56" s="103">
        <v>3233300</v>
      </c>
      <c r="F56" s="32"/>
      <c r="G56" s="32"/>
      <c r="H56" s="32"/>
      <c r="I56" s="32"/>
      <c r="J56" s="32"/>
      <c r="K56" s="32"/>
      <c r="L56" s="31" t="s">
        <v>103</v>
      </c>
    </row>
    <row r="57" spans="1:13" s="108" customFormat="1" ht="17.25" x14ac:dyDescent="0.2">
      <c r="A57" s="174" t="s">
        <v>90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6"/>
    </row>
    <row r="58" spans="1:13" s="111" customFormat="1" ht="96" customHeight="1" x14ac:dyDescent="0.2">
      <c r="A58" s="105">
        <v>4</v>
      </c>
      <c r="B58" s="104" t="s">
        <v>17</v>
      </c>
      <c r="C58" s="105"/>
      <c r="D58" s="104"/>
      <c r="E58" s="109"/>
      <c r="F58" s="110"/>
      <c r="G58" s="110"/>
      <c r="H58" s="110"/>
      <c r="I58" s="110"/>
      <c r="J58" s="110"/>
      <c r="K58" s="110"/>
      <c r="L58" s="110"/>
    </row>
    <row r="59" spans="1:13" s="25" customFormat="1" ht="111" customHeight="1" x14ac:dyDescent="0.2">
      <c r="A59" s="102"/>
      <c r="B59" s="31" t="s">
        <v>74</v>
      </c>
      <c r="C59" s="35" t="s">
        <v>37</v>
      </c>
      <c r="D59" s="31" t="s">
        <v>75</v>
      </c>
      <c r="E59" s="103">
        <v>5000000</v>
      </c>
      <c r="F59" s="32"/>
      <c r="G59" s="32"/>
      <c r="H59" s="32"/>
      <c r="I59" s="32"/>
      <c r="J59" s="32"/>
      <c r="K59" s="32"/>
      <c r="L59" s="31" t="s">
        <v>102</v>
      </c>
    </row>
    <row r="60" spans="1:13" x14ac:dyDescent="0.2">
      <c r="A60" s="27"/>
      <c r="B60" s="137" t="s">
        <v>26</v>
      </c>
      <c r="C60" s="113"/>
      <c r="D60" s="138"/>
      <c r="E60" s="139">
        <f>E52+E54+E56+E59</f>
        <v>18215300</v>
      </c>
      <c r="F60" s="28"/>
      <c r="G60" s="28"/>
      <c r="H60" s="28"/>
      <c r="I60" s="28"/>
      <c r="J60" s="28"/>
      <c r="K60" s="28"/>
      <c r="L60" s="28"/>
    </row>
  </sheetData>
  <mergeCells count="17"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A50:L50"/>
    <mergeCell ref="A57:L57"/>
    <mergeCell ref="D42:G42"/>
    <mergeCell ref="A48:L48"/>
    <mergeCell ref="H3:H4"/>
    <mergeCell ref="I3:K3"/>
    <mergeCell ref="L3:L4"/>
    <mergeCell ref="A27:D27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horizontalDpi="4294967293" verticalDpi="1200" r:id="rId1"/>
  <headerFooter>
    <oddFooter>&amp;Cหน้าที่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แบบฟอร์มรายงาน</vt:lpstr>
      <vt:lpstr>ตัวอย่างงบดำเนินงาน</vt:lpstr>
      <vt:lpstr>ตัวอย่างงบลงทุน</vt:lpstr>
      <vt:lpstr>ยังไม่ก่อหนี้ปริ้นแนบ 15 ก.พ.</vt:lpstr>
      <vt:lpstr>ตัวอย่างงบดำเนินงาน!Print_Titles</vt:lpstr>
      <vt:lpstr>ตัวอย่างงบลงทุน!Print_Titles</vt:lpstr>
      <vt:lpstr>แบบฟอร์มรายงาน!Print_Titles</vt:lpstr>
      <vt:lpstr>'ยังไม่ก่อหนี้ปริ้นแนบ 15 ก.พ.'!Print_Titles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com</cp:lastModifiedBy>
  <cp:lastPrinted>2019-03-15T03:31:57Z</cp:lastPrinted>
  <dcterms:created xsi:type="dcterms:W3CDTF">2018-05-03T14:36:05Z</dcterms:created>
  <dcterms:modified xsi:type="dcterms:W3CDTF">2019-03-20T04:37:08Z</dcterms:modified>
</cp:coreProperties>
</file>